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Kupiec\25DFBO...00\25DFBO380 odzież\Materiały\"/>
    </mc:Choice>
  </mc:AlternateContent>
  <xr:revisionPtr revIDLastSave="0" documentId="13_ncr:1_{FA2E939B-A645-41B4-B227-9E81A1774C76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część I-III- Odzież,ŚOI, obuwie" sheetId="1" r:id="rId1"/>
    <sheet name="część IV - Usł. prania" sheetId="4" r:id="rId2"/>
    <sheet name="łącznie części I-IV" sheetId="3" r:id="rId3"/>
  </sheets>
  <definedNames>
    <definedName name="_xlnm.Print_Area" localSheetId="0">'część I-III- Odzież,ŚOI, obuwie'!$A$1:$F$16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" l="1"/>
  <c r="J95" i="4"/>
  <c r="J97" i="4" s="1"/>
  <c r="E96" i="1"/>
  <c r="E97" i="1" s="1"/>
  <c r="E80" i="1"/>
  <c r="E29" i="1"/>
  <c r="E13" i="1"/>
  <c r="E14" i="1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H53" i="4"/>
  <c r="I73" i="4"/>
  <c r="I74" i="4"/>
  <c r="I72" i="4"/>
  <c r="J62" i="4"/>
  <c r="J63" i="4"/>
  <c r="J64" i="4"/>
  <c r="J65" i="4"/>
  <c r="J66" i="4"/>
  <c r="J67" i="4"/>
  <c r="J61" i="4"/>
  <c r="J85" i="4"/>
  <c r="J86" i="4"/>
  <c r="J87" i="4"/>
  <c r="J88" i="4"/>
  <c r="J89" i="4"/>
  <c r="J90" i="4"/>
  <c r="J84" i="4"/>
  <c r="F47" i="4"/>
  <c r="H47" i="4" s="1"/>
  <c r="F46" i="4"/>
  <c r="H46" i="4" s="1"/>
  <c r="F45" i="4"/>
  <c r="H45" i="4" s="1"/>
  <c r="F44" i="4"/>
  <c r="H44" i="4" s="1"/>
  <c r="F37" i="4"/>
  <c r="H37" i="4" s="1"/>
  <c r="F36" i="4"/>
  <c r="H36" i="4" s="1"/>
  <c r="F35" i="4"/>
  <c r="H35" i="4" s="1"/>
  <c r="F34" i="4"/>
  <c r="H34" i="4" s="1"/>
  <c r="F27" i="4"/>
  <c r="H27" i="4" s="1"/>
  <c r="F26" i="4"/>
  <c r="H26" i="4" s="1"/>
  <c r="F25" i="4"/>
  <c r="H25" i="4" s="1"/>
  <c r="F24" i="4"/>
  <c r="H24" i="4" s="1"/>
  <c r="F17" i="4"/>
  <c r="H17" i="4" s="1"/>
  <c r="F16" i="4"/>
  <c r="H16" i="4" s="1"/>
  <c r="F15" i="4"/>
  <c r="H15" i="4" s="1"/>
  <c r="F14" i="4"/>
  <c r="H14" i="4" s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24" i="4" l="1"/>
  <c r="I75" i="4"/>
  <c r="J68" i="4"/>
  <c r="J91" i="4"/>
  <c r="H38" i="4"/>
  <c r="J103" i="4"/>
  <c r="H48" i="4"/>
  <c r="J102" i="4"/>
  <c r="J101" i="4"/>
  <c r="J100" i="4"/>
  <c r="J99" i="4"/>
  <c r="J98" i="4"/>
  <c r="H18" i="4"/>
  <c r="H28" i="4"/>
  <c r="I76" i="4" l="1"/>
  <c r="J104" i="4"/>
  <c r="E126" i="4" l="1"/>
  <c r="C11" i="3" s="1"/>
  <c r="C12" i="3" s="1"/>
</calcChain>
</file>

<file path=xl/sharedStrings.xml><?xml version="1.0" encoding="utf-8"?>
<sst xmlns="http://schemas.openxmlformats.org/spreadsheetml/2006/main" count="314" uniqueCount="198">
  <si>
    <t>1      CENY</t>
  </si>
  <si>
    <t>1.1       Waluta oferty</t>
  </si>
  <si>
    <t>Wszystkie podane poniżej ceny są cenami netto i wyrażone są w PLN. Podatek VAT zostanie doliczony zgodnie z obowiązującymi przepisami.</t>
  </si>
  <si>
    <t>1.2       Cena</t>
  </si>
  <si>
    <t>Formularz „Wynagrodzenie"</t>
  </si>
  <si>
    <r>
      <t xml:space="preserve">Harmonogram dostaw 2x w tygodniu :   </t>
    </r>
    <r>
      <rPr>
        <b/>
        <u/>
        <sz val="11"/>
        <color rgb="FF000000"/>
        <rFont val="Arial"/>
        <family val="2"/>
        <charset val="238"/>
      </rPr>
      <t>poniedziałek- czwartek</t>
    </r>
    <r>
      <rPr>
        <sz val="11"/>
        <color rgb="FF000000"/>
        <rFont val="Arial"/>
        <family val="2"/>
        <charset val="238"/>
      </rPr>
      <t xml:space="preserve">  </t>
    </r>
  </si>
  <si>
    <t xml:space="preserve">Łącznie </t>
  </si>
  <si>
    <t>Ilość szafek czystych</t>
  </si>
  <si>
    <t>Ilość szafek brudnych  (brudowników)</t>
  </si>
  <si>
    <t>Wartość PLN netto</t>
  </si>
  <si>
    <t>Szacunkowa Ilość pracowników</t>
  </si>
  <si>
    <t>EC Żerań</t>
  </si>
  <si>
    <t>EC Siekierki</t>
  </si>
  <si>
    <t>C Kawęczyn</t>
  </si>
  <si>
    <t>EC Pruszków</t>
  </si>
  <si>
    <t>Ilość brudowników</t>
  </si>
  <si>
    <t xml:space="preserve">Nazwa zakładu </t>
  </si>
  <si>
    <t>Nazwa zakładu</t>
  </si>
  <si>
    <t>Ilość szefek brudnych  (brudowników)</t>
  </si>
  <si>
    <t xml:space="preserve">Nazwa asortymentu </t>
  </si>
  <si>
    <t xml:space="preserve">Cykl prania </t>
  </si>
  <si>
    <t xml:space="preserve">Bluza letnia </t>
  </si>
  <si>
    <t xml:space="preserve">1x na tydzień </t>
  </si>
  <si>
    <t xml:space="preserve">Spodnie </t>
  </si>
  <si>
    <t>1x na tydzień</t>
  </si>
  <si>
    <t xml:space="preserve">Kurtka </t>
  </si>
  <si>
    <t xml:space="preserve">1x na miesiąc </t>
  </si>
  <si>
    <t xml:space="preserve">Koszulka polo </t>
  </si>
  <si>
    <t xml:space="preserve">Polar trudnopalny </t>
  </si>
  <si>
    <t xml:space="preserve">1x na miesiąc  </t>
  </si>
  <si>
    <t>Ręcznik</t>
  </si>
  <si>
    <t>Odzież termoaktywna</t>
  </si>
  <si>
    <t>1 x 2 miesiące</t>
  </si>
  <si>
    <t xml:space="preserve">Fartuch laboratoryjny </t>
  </si>
  <si>
    <t xml:space="preserve">1 x na 2 tygodnie </t>
  </si>
  <si>
    <t xml:space="preserve">Żakiet laboratorium </t>
  </si>
  <si>
    <t xml:space="preserve">1x na 2 tygodnie </t>
  </si>
  <si>
    <t xml:space="preserve">Spodnie laboratorium </t>
  </si>
  <si>
    <t>1x na kwartał</t>
  </si>
  <si>
    <t xml:space="preserve">1x na kwartał  </t>
  </si>
  <si>
    <t xml:space="preserve">*w tym pracownicy dedykowania dla zakładu C Wola  oraz odzież rotacyjna dla gości (25) </t>
  </si>
  <si>
    <t>*W tym odzież rotacyjna (25)</t>
  </si>
  <si>
    <t xml:space="preserve">EC Pruszków </t>
  </si>
  <si>
    <t>*W tym odzież rotacyjna (12)</t>
  </si>
  <si>
    <t xml:space="preserve">C Kawęczyn </t>
  </si>
  <si>
    <t xml:space="preserve">1x na 2 miesiące </t>
  </si>
  <si>
    <t>1x na 2 miesiące</t>
  </si>
  <si>
    <t>1x na pół roku</t>
  </si>
  <si>
    <t>1x na miesiąc</t>
  </si>
  <si>
    <t xml:space="preserve">Lp </t>
  </si>
  <si>
    <t xml:space="preserve">Nazwa usługi </t>
  </si>
  <si>
    <t xml:space="preserve">Naprawa rozdarcia ściegiem prostym do 10 cm długości </t>
  </si>
  <si>
    <t xml:space="preserve">Naprawa ściegiem prostym - szwy powyżej 10 cm długości </t>
  </si>
  <si>
    <t xml:space="preserve">Obcięcie/podwinięcie rękawa/nogawki (2szt.) </t>
  </si>
  <si>
    <t xml:space="preserve">Obcięcie/podwinięcie z długości kurtka </t>
  </si>
  <si>
    <t xml:space="preserve">Cerowanie łata średnia max 5x5cm </t>
  </si>
  <si>
    <t xml:space="preserve">Cerowanie łata duża max 10x10cm </t>
  </si>
  <si>
    <t xml:space="preserve">Wymiana uszkodzonej/nabicie dodatkowej napy </t>
  </si>
  <si>
    <t xml:space="preserve">Wymiana kieszeni </t>
  </si>
  <si>
    <t xml:space="preserve">Wymiana szelek </t>
  </si>
  <si>
    <t xml:space="preserve">Wymiana zamka w spodniach </t>
  </si>
  <si>
    <t xml:space="preserve">Wymiana zamka w kurtce </t>
  </si>
  <si>
    <t>Wymiana oznakowania odzieży, na skutek zniszczenia lub samowolnego usunięcia przez pracownika Zamawiającego</t>
  </si>
  <si>
    <t xml:space="preserve">Wymiana logo </t>
  </si>
  <si>
    <t>Wymiana zamka z kluczykami w wynajmowanych szafkach</t>
  </si>
  <si>
    <t>Przyszycie guzika/zamontowanie napa</t>
  </si>
  <si>
    <t>Wartość  CAŁKOWITA PLN netto</t>
  </si>
  <si>
    <t>Dotyczy: Sprzedaży i dostawy odzieży roboczej i ochronnej oraz środków ochrony oso-bistej wraz z usługą pralniczą dla pracowników ORLEN Termika S.A.”.</t>
  </si>
  <si>
    <t>Postępowanie nr 25DFBO380</t>
  </si>
  <si>
    <t xml:space="preserve">Spodnie ochronne (ogrodniczki) </t>
  </si>
  <si>
    <t>Bluza ochronna ocieplana</t>
  </si>
  <si>
    <t xml:space="preserve">Spodnie klasyczne ocieplane </t>
  </si>
  <si>
    <t xml:space="preserve">Spodnie ogrodniczki ocieplane </t>
  </si>
  <si>
    <t>Kurtka wielosezonowa</t>
  </si>
  <si>
    <t xml:space="preserve">Polar </t>
  </si>
  <si>
    <t>Koszulka polo z długim rękawem</t>
  </si>
  <si>
    <t>Fartuch laboratoryjny</t>
  </si>
  <si>
    <t>Kurtka przeciwdeszczowa</t>
  </si>
  <si>
    <t xml:space="preserve">KOMBINEZON OCHRONNY </t>
  </si>
  <si>
    <t>KOMBINEZON OCHRONNY (TYP 5B I 6)</t>
  </si>
  <si>
    <t>KOMBINEZON PYŁOSZCZELNY</t>
  </si>
  <si>
    <t>HEŁM OCHRONNY WRAZ Z OKULARAMI OCHRONNYMI (WYMIENNYMI) ZINTEGROWANYMI Z HEŁMEM</t>
  </si>
  <si>
    <t xml:space="preserve">HEŁM OCHRONNY </t>
  </si>
  <si>
    <t>OCIEPLACZ POD HEŁM</t>
  </si>
  <si>
    <t>NAPOTNIK DO HEŁMU</t>
  </si>
  <si>
    <t>CZEPEK JEDNORAZOWY POD HEŁM</t>
  </si>
  <si>
    <t>OSŁONA PRZECIWODPRYSKOWA NA TWARZ</t>
  </si>
  <si>
    <t>OCHRONNIKI     SŁUCHU I</t>
  </si>
  <si>
    <t>OCHRONNIKI     SŁUCHU II</t>
  </si>
  <si>
    <t>OCHRONNIKI     SŁUCHU III</t>
  </si>
  <si>
    <t>STOPERY /WKŁADKI DO USZU</t>
  </si>
  <si>
    <t>PÓŁMASKI FILTRUJĄCE I</t>
  </si>
  <si>
    <t>PÓŁMASKA FILTRUJĄCA II</t>
  </si>
  <si>
    <t>MASKA OCHRONNA CAŁOTWARZOWA</t>
  </si>
  <si>
    <t>GOGLE OCHRONNE PRZECIWODPRYSKOWE STOSOWANE NA OKULARY KOREKCYJNE</t>
  </si>
  <si>
    <t>PÓŁMASKA OCHRONNA</t>
  </si>
  <si>
    <t>OKULARY OCHRONNE ANTYODPRYSKOWE STOSOWANE NA OKULARY KOREKCYJNE</t>
  </si>
  <si>
    <t>GOGLE OCHRONNE PRZECIWODPRYSKOWE</t>
  </si>
  <si>
    <t>GOGLE OCHRONNE (GAZOSZCZELNE)</t>
  </si>
  <si>
    <t>OKULARY PRZECIWODPRYSKOWE</t>
  </si>
  <si>
    <t>RĘKAWICE OCHRONNE TERMOIZOLACYJNE ANTYSTATYCZNE</t>
  </si>
  <si>
    <t>REKAWICE OCHRONNE  (OCHRONA PRZED ZAGROŻENIAMI MECHANICZNYMI I ANTYSTATYCZNYMI)</t>
  </si>
  <si>
    <t>REKAWICE OCHRONNE  (ANTYPRZECIĘCIOWE)</t>
  </si>
  <si>
    <t>RĘKAWICE OCHRONNE (OCHRONA MECHANICZNA) ANTYSTATYCZNE</t>
  </si>
  <si>
    <t>RĘKAWICE OCHRONNE – DOTYCZY STANOWISK JEDNOZMIANOWYCH</t>
  </si>
  <si>
    <t>RĘKAWICE LATEKSOWE – BEZPUDOROWE</t>
  </si>
  <si>
    <t>RĘKAWICZKI JEDNORAZOWE NITRYLOWE</t>
  </si>
  <si>
    <t>RĘKAWICE OCHRONNE CHEMOODPORNE</t>
  </si>
  <si>
    <t>RĘKAWICE OCHRONNE</t>
  </si>
  <si>
    <t>RĘKAWICE OCHRONNE GUMOWE</t>
  </si>
  <si>
    <t>REKAWICE OCHRONNE</t>
  </si>
  <si>
    <t>RĘKAWICE OCHRONNE OCIEPLANE</t>
  </si>
  <si>
    <t>RĘKAWICE SYNTETYCZNE LATEKSOWE</t>
  </si>
  <si>
    <t xml:space="preserve">RĘKAWICE - OCHRONA MECHANICZNA </t>
  </si>
  <si>
    <t xml:space="preserve">RĘKAWICE OCHRONNE ELEKTROIZOLACYJNE DO PRACY POD NAPIĘCIEM KLASY 2 </t>
  </si>
  <si>
    <t>RĘKAWICE OCHRONNE ELEKTROIZOLACYJNE DO PRACY POD NAPIĘCIEM KLASY 3</t>
  </si>
  <si>
    <t xml:space="preserve">KOMINIARKA W WYKONANIAU ANTYSTATYCZNYM TRUDNOPALNA </t>
  </si>
  <si>
    <t>RĘKAWICE OCHRONNE TERMOODPORNE WYKONANE Z PCV – NA POTRZEBY LAB.</t>
  </si>
  <si>
    <t>RĘCZNIK</t>
  </si>
  <si>
    <t>PASEK DO SPODNI</t>
  </si>
  <si>
    <t>KLAPKI KĄPIELOWE</t>
  </si>
  <si>
    <t>TORBA NA ODZIEŻ ROBOCZĄ</t>
  </si>
  <si>
    <t>CZĘŚĆ III - OBUWIE ROBOCZE</t>
  </si>
  <si>
    <t>BUTY ROBOCZE ANTYELEKTROSTATYCZNE mod A</t>
  </si>
  <si>
    <t>BUTY ROBOCZE ANTYELEKTROSTATYCZNE mod B</t>
  </si>
  <si>
    <t xml:space="preserve"> BUTY ROBOCZE ANTYELEKTROSTATYCZNE mod. C </t>
  </si>
  <si>
    <t>BUTY ROBOCZE ANTYELEKTROSTATYCZNE OCIEPLANE</t>
  </si>
  <si>
    <t xml:space="preserve">OBUWIE LABORATORYJNE </t>
  </si>
  <si>
    <t xml:space="preserve">BUTY CHRONIĄCE PRZED CHEMIKALIAMI </t>
  </si>
  <si>
    <t>BUTY ELEKTROIZOLACYJNE ZAKŁADANE NA BUTY ROBOCZE KLASA 2</t>
  </si>
  <si>
    <t>BUTY ELEKTROIZOLACYJNE ZAKŁADANE NA BUTY ROBOCZE KLASA 3</t>
  </si>
  <si>
    <t xml:space="preserve"> WKŁAD TERMOIZOLAZYJNY DO BUTÓW S5</t>
  </si>
  <si>
    <t xml:space="preserve"> SANDAŁY OCHRONNE MĘSKIE</t>
  </si>
  <si>
    <t>WKŁADKA DO OBUWIA OCHRONNEGO</t>
  </si>
  <si>
    <t xml:space="preserve">NAKŁADKI OCHRONNE NA OBUWIE DLA  GOŚCI WIZYTUJĄCYCH ZAKŁADY </t>
  </si>
  <si>
    <t>Cena PLN netto  za usługę</t>
  </si>
  <si>
    <t>Szacunkowa ilość w trakcie obowiązywania umowy</t>
  </si>
  <si>
    <t>Tabela 1</t>
  </si>
  <si>
    <t>Tabela 2</t>
  </si>
  <si>
    <t>Tabela 3</t>
  </si>
  <si>
    <t>Tabela 4</t>
  </si>
  <si>
    <t>łączna ilość szafek czystych i brudnych</t>
  </si>
  <si>
    <t>Tabela 5</t>
  </si>
  <si>
    <t>Tabela 6</t>
  </si>
  <si>
    <t>Tabela 7</t>
  </si>
  <si>
    <t>Tabela 8</t>
  </si>
  <si>
    <t>Częstotliwość prania</t>
  </si>
  <si>
    <t>Ilość</t>
  </si>
  <si>
    <t>Cena PLN  netto/miesiąc</t>
  </si>
  <si>
    <t>Wartość PLN netto w trakcie obowiązywania umowy (36 miesięcy)</t>
  </si>
  <si>
    <t>Cena ryczałtowa PLN netto (miesięczna)</t>
  </si>
  <si>
    <t>Stała obsługa usługi prania (odbiór odzieży brudnej i dostarczenie czystej do ww. wynajętych szafek)
Szczegółowy opis czynności zawiera załączenik nr 1 do umowy.</t>
  </si>
  <si>
    <t>Cena jednostkowa za pranie PLN netto</t>
  </si>
  <si>
    <t>Ilość Pracowników</t>
  </si>
  <si>
    <t>EC  Żerań</t>
  </si>
  <si>
    <t>Łączna kwota PLN netto</t>
  </si>
  <si>
    <t>Łączna szacowana  ilość pracowników</t>
  </si>
  <si>
    <t>Łączna szacowana ilość prań w trakcie  obowiązywania umowy (36 miesiący)</t>
  </si>
  <si>
    <t>Cześć A - Usługa prania odzieży podstawowej - pracownicy jednozmianowi i goście</t>
  </si>
  <si>
    <t>Cześć A - Usługa prania odzieży podstawowej - pracownicy z 2 kpl.</t>
  </si>
  <si>
    <t>Cześć A - Usługa prania odzieży podstawowej - pracownicy z 3 kpl.</t>
  </si>
  <si>
    <t>lp</t>
  </si>
  <si>
    <t xml:space="preserve">Bluza ochronna </t>
  </si>
  <si>
    <t xml:space="preserve">Spodnie klasyczne </t>
  </si>
  <si>
    <t>Kamizelka ostrzegawcza antyelektrostatyczna</t>
  </si>
  <si>
    <t>Ubranie laboratoryjne - żakiet + spodnie</t>
  </si>
  <si>
    <t>CZĘŚĆ I - ODZIEŻ ROBOCZA</t>
  </si>
  <si>
    <t>CZĘŚĆ II– ŚOI (KOMBINEZONY, HEŁMY, RĘKAWICE, OKULARY/GOGLE, RĘCZNIK, KLAPKI KĄPIELOWE, PASEK DO SPODNI)</t>
  </si>
  <si>
    <t>HEŁM OCHRONNY ELEKTRYCY I AKAPiA</t>
  </si>
  <si>
    <t>NAPOTNIK DO HEŁMU OCHRONNEGO ELEKTRYCY I AKPiA</t>
  </si>
  <si>
    <t>BUTY GUMOWE S5</t>
  </si>
  <si>
    <t>OBUWIE LABORATORYJNE PROFILAKTYCZNE MĘSKIE/DAMSKIE</t>
  </si>
  <si>
    <t>Szczegółowe dane techniczne ww asortymentu znajdują się w Wykazie Asortymentu</t>
  </si>
  <si>
    <t>Łączna wartość część I+II+III (PLN netto)</t>
  </si>
  <si>
    <t>łącznie wartość część III (PLN netto)</t>
  </si>
  <si>
    <t>łącznie wartość część II (PLN netto)</t>
  </si>
  <si>
    <t>łącznie wartość część I (PLN netto)</t>
  </si>
  <si>
    <r>
      <t>Wynajem szafek – ORLEN Termika S.A. – pracownicy z</t>
    </r>
    <r>
      <rPr>
        <b/>
        <sz val="11"/>
        <color rgb="FF000000"/>
        <rFont val="Arial"/>
        <family val="2"/>
        <charset val="238"/>
      </rPr>
      <t xml:space="preserve"> 2 kompletami. </t>
    </r>
    <r>
      <rPr>
        <sz val="11"/>
        <color rgb="FF000000"/>
        <rFont val="Arial"/>
        <family val="2"/>
        <charset val="238"/>
      </rPr>
      <t xml:space="preserve"> </t>
    </r>
  </si>
  <si>
    <r>
      <t>Wynajem szafek – ORLEN Termika S.A. – pracownicy z</t>
    </r>
    <r>
      <rPr>
        <b/>
        <sz val="11"/>
        <color rgb="FF000000"/>
        <rFont val="Arial"/>
        <family val="2"/>
        <charset val="238"/>
      </rPr>
      <t xml:space="preserve"> 3 kompletami.  </t>
    </r>
  </si>
  <si>
    <r>
      <t xml:space="preserve">Wynajem szafek – ORLEN Termika S.A. – pracownicy z </t>
    </r>
    <r>
      <rPr>
        <b/>
        <sz val="11"/>
        <color rgb="FF000000"/>
        <rFont val="Arial"/>
        <family val="2"/>
        <charset val="238"/>
      </rPr>
      <t xml:space="preserve">1 kompletami. </t>
    </r>
    <r>
      <rPr>
        <sz val="11"/>
        <color rgb="FF000000"/>
        <rFont val="Arial"/>
        <family val="2"/>
        <charset val="238"/>
      </rPr>
      <t xml:space="preserve"> </t>
    </r>
  </si>
  <si>
    <t>Dostawca wypełnia tylko pola zaznaczone na żółto!!!</t>
  </si>
  <si>
    <t>Szacunkowa ilość pracowników</t>
  </si>
  <si>
    <t>Łączna ilość szafek czystych i brudnych</t>
  </si>
  <si>
    <r>
      <t>Wynajem szafek – ORLEN Termika S.A. – odzież rotacyjna dla</t>
    </r>
    <r>
      <rPr>
        <b/>
        <sz val="11"/>
        <color rgb="FF000000"/>
        <rFont val="Arial"/>
        <family val="2"/>
        <charset val="238"/>
      </rPr>
      <t xml:space="preserve"> gości</t>
    </r>
  </si>
  <si>
    <t>Łącznie PLN netto</t>
  </si>
  <si>
    <t xml:space="preserve">Łączna kwota PLN netto część A i B  </t>
  </si>
  <si>
    <t xml:space="preserve">Część B- Usługa prania dodatkowej odzieży dla  pracowników laboratorium </t>
  </si>
  <si>
    <t xml:space="preserve">EC  Żerań </t>
  </si>
  <si>
    <t xml:space="preserve">Usługi dodatkowe związane z utrzymaniem odzieży ochronnej </t>
  </si>
  <si>
    <t xml:space="preserve">Łączna szacunkowa wartość PLN netto </t>
  </si>
  <si>
    <t>CZĘŚĆ IV - USŁUGA PRANIA</t>
  </si>
  <si>
    <t>Tabela 9</t>
  </si>
  <si>
    <t>ŁĄCZNA SUMA WARTOŚCI WSKAZANYCH W  TABELACH  1-9</t>
  </si>
  <si>
    <t>WYNAGRODZENIE ŁĄCZNE</t>
  </si>
  <si>
    <t>WARTOŚĆ PLN NETTO</t>
  </si>
  <si>
    <t>CZEŚĆ I- III</t>
  </si>
  <si>
    <t>CZEŚĆ IV (TABELE 1-9)</t>
  </si>
  <si>
    <t>1.1       Waluta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</si>
</sst>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rgb="FF000000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CCEFE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3" borderId="7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/>
    <xf numFmtId="0" fontId="1" fillId="0" borderId="0" xfId="0" applyFont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8" borderId="6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6" fillId="0" borderId="1" xfId="0" applyFont="1" applyBorder="1" applyAlignment="1">
      <alignment wrapText="1"/>
    </xf>
    <xf numFmtId="0" fontId="12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6" fillId="0" borderId="0" xfId="0" applyFont="1"/>
    <xf numFmtId="164" fontId="1" fillId="9" borderId="1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wrapText="1"/>
    </xf>
    <xf numFmtId="0" fontId="1" fillId="9" borderId="1" xfId="0" applyFont="1" applyFill="1" applyBorder="1" applyAlignment="1">
      <alignment horizontal="center" vertical="center" wrapText="1"/>
    </xf>
    <xf numFmtId="1" fontId="1" fillId="9" borderId="1" xfId="0" applyNumberFormat="1" applyFont="1" applyFill="1" applyBorder="1" applyAlignment="1">
      <alignment horizontal="center" vertical="center" wrapText="1"/>
    </xf>
    <xf numFmtId="164" fontId="0" fillId="4" borderId="1" xfId="0" applyNumberFormat="1" applyFill="1" applyBorder="1"/>
    <xf numFmtId="164" fontId="0" fillId="5" borderId="1" xfId="0" applyNumberFormat="1" applyFill="1" applyBorder="1"/>
    <xf numFmtId="164" fontId="0" fillId="2" borderId="1" xfId="0" applyNumberFormat="1" applyFill="1" applyBorder="1"/>
    <xf numFmtId="164" fontId="0" fillId="7" borderId="1" xfId="0" applyNumberFormat="1" applyFill="1" applyBorder="1"/>
    <xf numFmtId="164" fontId="1" fillId="0" borderId="1" xfId="0" applyNumberFormat="1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5" fillId="0" borderId="0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164" fontId="0" fillId="9" borderId="1" xfId="0" applyNumberFormat="1" applyFont="1" applyFill="1" applyBorder="1"/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13" fillId="0" borderId="1" xfId="0" applyFont="1" applyBorder="1"/>
    <xf numFmtId="0" fontId="0" fillId="0" borderId="8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/>
    <xf numFmtId="0" fontId="6" fillId="0" borderId="8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8" xfId="0" applyFont="1" applyBorder="1" applyAlignment="1">
      <alignment horizontal="left"/>
    </xf>
    <xf numFmtId="164" fontId="13" fillId="9" borderId="1" xfId="0" applyNumberFormat="1" applyFont="1" applyFill="1" applyBorder="1"/>
    <xf numFmtId="164" fontId="13" fillId="0" borderId="1" xfId="0" applyNumberFormat="1" applyFont="1" applyBorder="1"/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3" fillId="0" borderId="2" xfId="0" applyFont="1" applyBorder="1"/>
    <xf numFmtId="0" fontId="13" fillId="0" borderId="0" xfId="0" applyFont="1"/>
    <xf numFmtId="164" fontId="13" fillId="9" borderId="3" xfId="0" applyNumberFormat="1" applyFont="1" applyFill="1" applyBorder="1"/>
    <xf numFmtId="0" fontId="13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4" xfId="0" applyFont="1" applyBorder="1"/>
    <xf numFmtId="0" fontId="0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0" fontId="15" fillId="5" borderId="0" xfId="0" applyFont="1" applyFill="1" applyAlignment="1">
      <alignment horizontal="left" wrapText="1"/>
    </xf>
    <xf numFmtId="0" fontId="3" fillId="5" borderId="1" xfId="0" applyFont="1" applyFill="1" applyBorder="1" applyAlignment="1">
      <alignment vertical="center"/>
    </xf>
    <xf numFmtId="0" fontId="16" fillId="5" borderId="1" xfId="0" applyFont="1" applyFill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wrapText="1"/>
    </xf>
    <xf numFmtId="0" fontId="13" fillId="0" borderId="1" xfId="0" applyFont="1" applyBorder="1" applyAlignment="1">
      <alignment horizontal="left" wrapText="1"/>
    </xf>
    <xf numFmtId="0" fontId="13" fillId="0" borderId="3" xfId="0" applyFont="1" applyBorder="1" applyAlignment="1">
      <alignment horizontal="center" wrapText="1"/>
    </xf>
    <xf numFmtId="164" fontId="13" fillId="9" borderId="1" xfId="0" applyNumberFormat="1" applyFont="1" applyFill="1" applyBorder="1" applyAlignment="1">
      <alignment wrapText="1"/>
    </xf>
    <xf numFmtId="164" fontId="13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0" fillId="0" borderId="1" xfId="0" applyFont="1" applyBorder="1" applyAlignment="1">
      <alignment horizontal="left" vertical="center" wrapText="1"/>
    </xf>
    <xf numFmtId="164" fontId="0" fillId="0" borderId="4" xfId="0" applyNumberFormat="1" applyFont="1" applyFill="1" applyBorder="1"/>
    <xf numFmtId="164" fontId="0" fillId="0" borderId="1" xfId="0" applyNumberFormat="1" applyFont="1" applyFill="1" applyBorder="1"/>
    <xf numFmtId="164" fontId="0" fillId="0" borderId="1" xfId="0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2" fillId="3" borderId="15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vertic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1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1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64" fontId="0" fillId="9" borderId="1" xfId="0" applyNumberFormat="1" applyFont="1" applyFill="1" applyBorder="1" applyAlignment="1">
      <alignment vertical="center" wrapText="1"/>
    </xf>
    <xf numFmtId="164" fontId="0" fillId="0" borderId="1" xfId="0" applyNumberFormat="1" applyFont="1" applyBorder="1" applyAlignment="1">
      <alignment vertical="center" wrapText="1"/>
    </xf>
    <xf numFmtId="0" fontId="0" fillId="0" borderId="0" xfId="0" applyBorder="1"/>
    <xf numFmtId="0" fontId="0" fillId="0" borderId="0" xfId="0" applyAlignment="1"/>
    <xf numFmtId="0" fontId="6" fillId="0" borderId="0" xfId="0" applyFont="1" applyBorder="1" applyAlignment="1">
      <alignment vertical="center" wrapText="1"/>
    </xf>
    <xf numFmtId="164" fontId="0" fillId="0" borderId="0" xfId="0" applyNumberFormat="1" applyFont="1" applyBorder="1" applyAlignment="1">
      <alignment vertical="center" wrapText="1"/>
    </xf>
    <xf numFmtId="0" fontId="0" fillId="0" borderId="0" xfId="0" applyFont="1" applyBorder="1"/>
    <xf numFmtId="0" fontId="22" fillId="0" borderId="0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164" fontId="6" fillId="0" borderId="1" xfId="0" applyNumberFormat="1" applyFont="1" applyBorder="1"/>
    <xf numFmtId="0" fontId="0" fillId="0" borderId="0" xfId="0" applyFont="1"/>
    <xf numFmtId="0" fontId="0" fillId="0" borderId="0" xfId="0" applyFont="1" applyBorder="1" applyAlignment="1">
      <alignment vertical="center" wrapText="1"/>
    </xf>
    <xf numFmtId="164" fontId="9" fillId="0" borderId="5" xfId="0" applyNumberFormat="1" applyFont="1" applyBorder="1" applyAlignment="1">
      <alignment vertical="center" wrapText="1"/>
    </xf>
    <xf numFmtId="164" fontId="10" fillId="0" borderId="5" xfId="0" applyNumberFormat="1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164" fontId="25" fillId="0" borderId="5" xfId="0" applyNumberFormat="1" applyFont="1" applyBorder="1" applyAlignment="1">
      <alignment vertical="center" wrapText="1"/>
    </xf>
    <xf numFmtId="0" fontId="6" fillId="0" borderId="0" xfId="0" applyFont="1" applyFill="1"/>
    <xf numFmtId="0" fontId="6" fillId="0" borderId="0" xfId="0" applyFont="1" applyAlignment="1">
      <alignment vertical="center"/>
    </xf>
    <xf numFmtId="0" fontId="1" fillId="0" borderId="4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0" fillId="0" borderId="16" xfId="0" applyFill="1" applyBorder="1"/>
    <xf numFmtId="0" fontId="0" fillId="0" borderId="4" xfId="0" applyFill="1" applyBorder="1"/>
    <xf numFmtId="0" fontId="3" fillId="0" borderId="0" xfId="0" applyFont="1" applyBorder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vertical="center"/>
    </xf>
    <xf numFmtId="0" fontId="18" fillId="0" borderId="1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6" fillId="5" borderId="2" xfId="0" applyFont="1" applyFill="1" applyBorder="1" applyAlignment="1">
      <alignment horizontal="left" vertical="center"/>
    </xf>
    <xf numFmtId="0" fontId="6" fillId="5" borderId="13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" fillId="4" borderId="17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left" vertical="center" wrapText="1"/>
    </xf>
    <xf numFmtId="0" fontId="2" fillId="7" borderId="17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1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1" fillId="9" borderId="2" xfId="0" applyNumberFormat="1" applyFont="1" applyFill="1" applyBorder="1" applyAlignment="1">
      <alignment horizontal="right" vertical="center" wrapText="1"/>
    </xf>
    <xf numFmtId="164" fontId="1" fillId="9" borderId="13" xfId="0" applyNumberFormat="1" applyFont="1" applyFill="1" applyBorder="1" applyAlignment="1">
      <alignment horizontal="right" vertical="center" wrapText="1"/>
    </xf>
    <xf numFmtId="164" fontId="1" fillId="9" borderId="3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ECCE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8"/>
  <sheetViews>
    <sheetView showGridLines="0" topLeftCell="A76" zoomScale="115" zoomScaleNormal="115" workbookViewId="0">
      <selection activeCell="H2" sqref="H2"/>
    </sheetView>
  </sheetViews>
  <sheetFormatPr defaultColWidth="9.1796875" defaultRowHeight="14" x14ac:dyDescent="0.3"/>
  <cols>
    <col min="1" max="1" width="4.26953125" style="1" customWidth="1"/>
    <col min="2" max="2" width="38.81640625" style="1" customWidth="1"/>
    <col min="3" max="3" width="58.26953125" style="1" customWidth="1"/>
    <col min="4" max="4" width="35.1796875" style="1" customWidth="1"/>
    <col min="5" max="6" width="22.26953125" style="1" customWidth="1"/>
    <col min="7" max="16384" width="9.1796875" style="1"/>
  </cols>
  <sheetData>
    <row r="1" spans="1:6" ht="23" x14ac:dyDescent="0.5">
      <c r="A1" s="158" t="s">
        <v>4</v>
      </c>
      <c r="B1" s="158"/>
      <c r="C1" s="158"/>
      <c r="D1" s="158"/>
      <c r="E1" s="158"/>
      <c r="F1" s="158"/>
    </row>
    <row r="2" spans="1:6" x14ac:dyDescent="0.3">
      <c r="A2" s="5"/>
      <c r="B2" s="5"/>
      <c r="C2" s="5"/>
      <c r="D2" s="5"/>
      <c r="E2" s="5"/>
      <c r="F2" s="5"/>
    </row>
    <row r="3" spans="1:6" ht="14.15" customHeight="1" x14ac:dyDescent="0.3">
      <c r="A3" s="159" t="s">
        <v>67</v>
      </c>
      <c r="B3" s="159"/>
      <c r="C3" s="159"/>
      <c r="D3" s="159"/>
      <c r="E3" s="159"/>
      <c r="F3" s="159"/>
    </row>
    <row r="4" spans="1:6" x14ac:dyDescent="0.3">
      <c r="A4" s="4"/>
      <c r="B4" s="4"/>
      <c r="C4" s="4"/>
      <c r="D4" s="4"/>
      <c r="E4" s="4"/>
      <c r="F4" s="4"/>
    </row>
    <row r="5" spans="1:6" x14ac:dyDescent="0.3">
      <c r="A5" s="149" t="s">
        <v>68</v>
      </c>
      <c r="B5" s="149"/>
      <c r="C5" s="149"/>
      <c r="D5" s="149"/>
      <c r="E5" s="149"/>
      <c r="F5" s="149"/>
    </row>
    <row r="6" spans="1:6" x14ac:dyDescent="0.3">
      <c r="A6" s="160"/>
      <c r="B6" s="160"/>
      <c r="C6" s="160"/>
      <c r="D6" s="160"/>
      <c r="E6" s="160"/>
      <c r="F6" s="160"/>
    </row>
    <row r="7" spans="1:6" x14ac:dyDescent="0.3">
      <c r="A7" s="149" t="s">
        <v>0</v>
      </c>
      <c r="B7" s="149"/>
      <c r="C7" s="149"/>
      <c r="D7" s="149"/>
      <c r="E7" s="149"/>
      <c r="F7" s="149"/>
    </row>
    <row r="8" spans="1:6" x14ac:dyDescent="0.3">
      <c r="A8" s="149" t="s">
        <v>1</v>
      </c>
      <c r="B8" s="149"/>
      <c r="C8" s="149"/>
      <c r="D8" s="149"/>
      <c r="E8" s="149"/>
      <c r="F8" s="149"/>
    </row>
    <row r="9" spans="1:6" ht="14.15" customHeight="1" x14ac:dyDescent="0.3">
      <c r="A9" s="150" t="s">
        <v>2</v>
      </c>
      <c r="B9" s="150"/>
      <c r="C9" s="151"/>
      <c r="D9" s="151"/>
      <c r="E9" s="151"/>
      <c r="F9" s="151"/>
    </row>
    <row r="10" spans="1:6" ht="14.15" customHeight="1" x14ac:dyDescent="0.3">
      <c r="A10" s="152" t="s">
        <v>3</v>
      </c>
      <c r="B10" s="152"/>
      <c r="C10" s="153"/>
      <c r="D10" s="153"/>
      <c r="E10" s="153"/>
      <c r="F10" s="153"/>
    </row>
    <row r="11" spans="1:6" ht="14.5" customHeight="1" x14ac:dyDescent="0.3">
      <c r="A11" s="3"/>
      <c r="E11" s="49"/>
      <c r="F11" s="49"/>
    </row>
    <row r="12" spans="1:6" x14ac:dyDescent="0.3">
      <c r="A12" s="38"/>
      <c r="B12" s="89" t="s">
        <v>166</v>
      </c>
      <c r="C12" s="154" t="s">
        <v>180</v>
      </c>
      <c r="D12" s="154"/>
      <c r="E12" s="49"/>
      <c r="F12" s="49"/>
    </row>
    <row r="13" spans="1:6" ht="14.5" customHeight="1" x14ac:dyDescent="0.35">
      <c r="A13" s="57">
        <v>1</v>
      </c>
      <c r="B13" s="58" t="s">
        <v>162</v>
      </c>
      <c r="C13" s="51">
        <v>2850</v>
      </c>
      <c r="D13" s="52">
        <v>0</v>
      </c>
      <c r="E13" s="53">
        <f t="shared" ref="E13:E28" si="0">C13*D13</f>
        <v>0</v>
      </c>
      <c r="F13" s="49"/>
    </row>
    <row r="14" spans="1:6" ht="14.5" customHeight="1" x14ac:dyDescent="0.35">
      <c r="A14" s="59">
        <v>2</v>
      </c>
      <c r="B14" s="58" t="s">
        <v>163</v>
      </c>
      <c r="C14" s="51">
        <v>900</v>
      </c>
      <c r="D14" s="52">
        <v>0</v>
      </c>
      <c r="E14" s="53">
        <f t="shared" si="0"/>
        <v>0</v>
      </c>
      <c r="F14" s="49"/>
    </row>
    <row r="15" spans="1:6" ht="14.5" x14ac:dyDescent="0.35">
      <c r="A15" s="54">
        <v>3</v>
      </c>
      <c r="B15" s="60" t="s">
        <v>69</v>
      </c>
      <c r="C15" s="54">
        <v>1950</v>
      </c>
      <c r="D15" s="52">
        <v>0</v>
      </c>
      <c r="E15" s="53">
        <f t="shared" si="0"/>
        <v>0</v>
      </c>
      <c r="F15"/>
    </row>
    <row r="16" spans="1:6" ht="14.5" x14ac:dyDescent="0.35">
      <c r="A16" s="54">
        <v>4</v>
      </c>
      <c r="B16" s="60" t="s">
        <v>70</v>
      </c>
      <c r="C16" s="54">
        <v>400</v>
      </c>
      <c r="D16" s="52">
        <v>0</v>
      </c>
      <c r="E16" s="53">
        <f t="shared" si="0"/>
        <v>0</v>
      </c>
      <c r="F16"/>
    </row>
    <row r="17" spans="1:7" ht="14.5" customHeight="1" x14ac:dyDescent="0.35">
      <c r="A17" s="54">
        <v>5</v>
      </c>
      <c r="B17" s="60" t="s">
        <v>71</v>
      </c>
      <c r="C17" s="54">
        <v>200</v>
      </c>
      <c r="D17" s="52">
        <v>0</v>
      </c>
      <c r="E17" s="53">
        <f t="shared" si="0"/>
        <v>0</v>
      </c>
      <c r="F17"/>
      <c r="G17" s="2"/>
    </row>
    <row r="18" spans="1:7" ht="14.5" x14ac:dyDescent="0.35">
      <c r="A18" s="54">
        <v>6</v>
      </c>
      <c r="B18" s="60" t="s">
        <v>72</v>
      </c>
      <c r="C18" s="54">
        <v>200</v>
      </c>
      <c r="D18" s="52">
        <v>0</v>
      </c>
      <c r="E18" s="53">
        <f t="shared" si="0"/>
        <v>0</v>
      </c>
      <c r="F18"/>
    </row>
    <row r="19" spans="1:7" ht="14.5" x14ac:dyDescent="0.35">
      <c r="A19" s="54">
        <v>7</v>
      </c>
      <c r="B19" s="61" t="s">
        <v>73</v>
      </c>
      <c r="C19" s="54">
        <v>1950</v>
      </c>
      <c r="D19" s="52">
        <v>0</v>
      </c>
      <c r="E19" s="53">
        <f t="shared" si="0"/>
        <v>0</v>
      </c>
      <c r="F19"/>
    </row>
    <row r="20" spans="1:7" ht="14.5" x14ac:dyDescent="0.35">
      <c r="A20" s="54">
        <v>8</v>
      </c>
      <c r="B20" s="60" t="s">
        <v>74</v>
      </c>
      <c r="C20" s="54">
        <v>1250</v>
      </c>
      <c r="D20" s="52">
        <v>0</v>
      </c>
      <c r="E20" s="53">
        <f t="shared" si="0"/>
        <v>0</v>
      </c>
      <c r="F20"/>
    </row>
    <row r="21" spans="1:7" ht="14.5" x14ac:dyDescent="0.35">
      <c r="A21" s="54">
        <v>9</v>
      </c>
      <c r="B21" s="61" t="s">
        <v>75</v>
      </c>
      <c r="C21" s="54">
        <v>2850</v>
      </c>
      <c r="D21" s="52">
        <v>0</v>
      </c>
      <c r="E21" s="53">
        <f t="shared" si="0"/>
        <v>0</v>
      </c>
      <c r="F21"/>
    </row>
    <row r="22" spans="1:7" ht="14.5" x14ac:dyDescent="0.35">
      <c r="A22" s="54">
        <v>10</v>
      </c>
      <c r="B22" s="61" t="s">
        <v>164</v>
      </c>
      <c r="C22" s="54">
        <v>70</v>
      </c>
      <c r="D22" s="52">
        <v>0</v>
      </c>
      <c r="E22" s="53">
        <f t="shared" si="0"/>
        <v>0</v>
      </c>
      <c r="F22"/>
    </row>
    <row r="23" spans="1:7" ht="14.5" x14ac:dyDescent="0.35">
      <c r="A23" s="54">
        <v>11</v>
      </c>
      <c r="B23" s="61" t="s">
        <v>76</v>
      </c>
      <c r="C23" s="54">
        <v>36</v>
      </c>
      <c r="D23" s="52">
        <v>0</v>
      </c>
      <c r="E23" s="53">
        <f t="shared" si="0"/>
        <v>0</v>
      </c>
      <c r="F23"/>
    </row>
    <row r="24" spans="1:7" ht="14.5" x14ac:dyDescent="0.35">
      <c r="A24" s="54">
        <v>12</v>
      </c>
      <c r="B24" s="61" t="s">
        <v>76</v>
      </c>
      <c r="C24" s="54">
        <v>56</v>
      </c>
      <c r="D24" s="52">
        <v>0</v>
      </c>
      <c r="E24" s="53">
        <f t="shared" si="0"/>
        <v>0</v>
      </c>
      <c r="F24"/>
    </row>
    <row r="25" spans="1:7" ht="14.5" x14ac:dyDescent="0.35">
      <c r="A25" s="54">
        <v>13</v>
      </c>
      <c r="B25" s="61" t="s">
        <v>165</v>
      </c>
      <c r="C25" s="54">
        <v>36</v>
      </c>
      <c r="D25" s="52">
        <v>0</v>
      </c>
      <c r="E25" s="53">
        <f t="shared" si="0"/>
        <v>0</v>
      </c>
      <c r="F25"/>
    </row>
    <row r="26" spans="1:7" ht="14.5" x14ac:dyDescent="0.35">
      <c r="A26" s="54">
        <v>14</v>
      </c>
      <c r="B26" s="61" t="s">
        <v>165</v>
      </c>
      <c r="C26" s="54">
        <v>56</v>
      </c>
      <c r="D26" s="52">
        <v>0</v>
      </c>
      <c r="E26" s="53">
        <f t="shared" si="0"/>
        <v>0</v>
      </c>
      <c r="F26"/>
    </row>
    <row r="27" spans="1:7" ht="14.5" x14ac:dyDescent="0.35">
      <c r="A27" s="54">
        <v>15</v>
      </c>
      <c r="B27" s="61" t="s">
        <v>77</v>
      </c>
      <c r="C27" s="54">
        <v>500</v>
      </c>
      <c r="D27" s="52">
        <v>0</v>
      </c>
      <c r="E27" s="53">
        <f t="shared" si="0"/>
        <v>0</v>
      </c>
      <c r="F27"/>
    </row>
    <row r="28" spans="1:7" ht="14.5" x14ac:dyDescent="0.35">
      <c r="A28" s="54">
        <v>16</v>
      </c>
      <c r="B28" s="61" t="s">
        <v>31</v>
      </c>
      <c r="C28" s="54">
        <v>670</v>
      </c>
      <c r="D28" s="52">
        <v>0</v>
      </c>
      <c r="E28" s="53">
        <f t="shared" si="0"/>
        <v>0</v>
      </c>
      <c r="F28"/>
    </row>
    <row r="29" spans="1:7" ht="14.5" x14ac:dyDescent="0.35">
      <c r="A29" s="56"/>
      <c r="B29" s="61"/>
      <c r="C29" s="54"/>
      <c r="D29" s="103" t="s">
        <v>176</v>
      </c>
      <c r="E29" s="53">
        <f>SUM(E13:E28)</f>
        <v>0</v>
      </c>
      <c r="F29"/>
    </row>
    <row r="30" spans="1:7" ht="14.5" x14ac:dyDescent="0.35">
      <c r="A30" s="62"/>
      <c r="B30" s="90" t="s">
        <v>167</v>
      </c>
      <c r="C30" s="91"/>
      <c r="D30" s="91"/>
      <c r="E30" s="91"/>
      <c r="F30"/>
    </row>
    <row r="31" spans="1:7" ht="14.5" x14ac:dyDescent="0.35">
      <c r="A31" s="63">
        <v>1</v>
      </c>
      <c r="B31" s="64" t="s">
        <v>78</v>
      </c>
      <c r="C31" s="63">
        <v>310</v>
      </c>
      <c r="D31" s="65">
        <v>0</v>
      </c>
      <c r="E31" s="66">
        <f>C31*D31</f>
        <v>0</v>
      </c>
      <c r="F31"/>
    </row>
    <row r="32" spans="1:7" ht="14.5" x14ac:dyDescent="0.35">
      <c r="A32" s="67">
        <v>2</v>
      </c>
      <c r="B32" s="68" t="s">
        <v>79</v>
      </c>
      <c r="C32" s="69">
        <v>310</v>
      </c>
      <c r="D32" s="65">
        <v>0</v>
      </c>
      <c r="E32" s="66">
        <f t="shared" ref="E32:E79" si="1">C32*D32</f>
        <v>0</v>
      </c>
      <c r="F32"/>
    </row>
    <row r="33" spans="1:6" ht="14.5" x14ac:dyDescent="0.35">
      <c r="A33" s="67">
        <v>3</v>
      </c>
      <c r="B33" s="70" t="s">
        <v>80</v>
      </c>
      <c r="C33" s="69">
        <v>200</v>
      </c>
      <c r="D33" s="65">
        <v>0</v>
      </c>
      <c r="E33" s="66">
        <f t="shared" si="1"/>
        <v>0</v>
      </c>
      <c r="F33"/>
    </row>
    <row r="34" spans="1:6" ht="39" x14ac:dyDescent="0.35">
      <c r="A34" s="67">
        <v>4</v>
      </c>
      <c r="B34" s="71" t="s">
        <v>81</v>
      </c>
      <c r="C34" s="63">
        <v>50</v>
      </c>
      <c r="D34" s="65">
        <v>0</v>
      </c>
      <c r="E34" s="66">
        <f t="shared" si="1"/>
        <v>0</v>
      </c>
      <c r="F34"/>
    </row>
    <row r="35" spans="1:6" ht="14.5" x14ac:dyDescent="0.35">
      <c r="A35" s="67">
        <v>5</v>
      </c>
      <c r="B35" s="72" t="s">
        <v>82</v>
      </c>
      <c r="C35" s="50">
        <v>1200</v>
      </c>
      <c r="D35" s="65">
        <v>0</v>
      </c>
      <c r="E35" s="66">
        <f t="shared" si="1"/>
        <v>0</v>
      </c>
      <c r="F35"/>
    </row>
    <row r="36" spans="1:6" ht="14.5" x14ac:dyDescent="0.35">
      <c r="A36" s="67">
        <v>6</v>
      </c>
      <c r="B36" s="73" t="s">
        <v>168</v>
      </c>
      <c r="C36" s="74">
        <v>220</v>
      </c>
      <c r="D36" s="65">
        <v>0</v>
      </c>
      <c r="E36" s="66">
        <f t="shared" si="1"/>
        <v>0</v>
      </c>
      <c r="F36"/>
    </row>
    <row r="37" spans="1:6" ht="14.5" x14ac:dyDescent="0.35">
      <c r="A37" s="67">
        <v>7</v>
      </c>
      <c r="B37" s="75" t="s">
        <v>83</v>
      </c>
      <c r="C37" s="63">
        <v>500</v>
      </c>
      <c r="D37" s="65">
        <v>0</v>
      </c>
      <c r="E37" s="66">
        <f t="shared" si="1"/>
        <v>0</v>
      </c>
      <c r="F37"/>
    </row>
    <row r="38" spans="1:6" ht="14.5" x14ac:dyDescent="0.35">
      <c r="A38" s="67">
        <v>8</v>
      </c>
      <c r="B38" s="73" t="s">
        <v>84</v>
      </c>
      <c r="C38" s="63">
        <v>600</v>
      </c>
      <c r="D38" s="65">
        <v>0</v>
      </c>
      <c r="E38" s="66">
        <f t="shared" si="1"/>
        <v>0</v>
      </c>
      <c r="F38"/>
    </row>
    <row r="39" spans="1:6" ht="27" customHeight="1" x14ac:dyDescent="0.35">
      <c r="A39" s="63">
        <v>9</v>
      </c>
      <c r="B39" s="92" t="s">
        <v>169</v>
      </c>
      <c r="C39" s="63">
        <v>160</v>
      </c>
      <c r="D39" s="65">
        <v>0</v>
      </c>
      <c r="E39" s="66">
        <f t="shared" si="1"/>
        <v>0</v>
      </c>
      <c r="F39"/>
    </row>
    <row r="40" spans="1:6" ht="14.5" x14ac:dyDescent="0.35">
      <c r="A40" s="63">
        <v>10</v>
      </c>
      <c r="B40" s="75" t="s">
        <v>85</v>
      </c>
      <c r="C40" s="63">
        <v>1000</v>
      </c>
      <c r="D40" s="65">
        <v>0</v>
      </c>
      <c r="E40" s="66">
        <f t="shared" si="1"/>
        <v>0</v>
      </c>
      <c r="F40"/>
    </row>
    <row r="41" spans="1:6" ht="14.5" x14ac:dyDescent="0.35">
      <c r="A41" s="63">
        <v>11</v>
      </c>
      <c r="B41" s="55" t="s">
        <v>86</v>
      </c>
      <c r="C41" s="63">
        <v>70</v>
      </c>
      <c r="D41" s="65">
        <v>0</v>
      </c>
      <c r="E41" s="66">
        <f t="shared" si="1"/>
        <v>0</v>
      </c>
      <c r="F41"/>
    </row>
    <row r="42" spans="1:6" ht="14.5" x14ac:dyDescent="0.35">
      <c r="A42" s="63">
        <v>12</v>
      </c>
      <c r="B42" s="55" t="s">
        <v>87</v>
      </c>
      <c r="C42" s="63">
        <v>500</v>
      </c>
      <c r="D42" s="65">
        <v>0</v>
      </c>
      <c r="E42" s="66">
        <f t="shared" si="1"/>
        <v>0</v>
      </c>
      <c r="F42"/>
    </row>
    <row r="43" spans="1:6" ht="14.5" x14ac:dyDescent="0.35">
      <c r="A43" s="63">
        <v>13</v>
      </c>
      <c r="B43" s="55" t="s">
        <v>88</v>
      </c>
      <c r="C43" s="63">
        <v>600</v>
      </c>
      <c r="D43" s="65">
        <v>0</v>
      </c>
      <c r="E43" s="66">
        <f t="shared" si="1"/>
        <v>0</v>
      </c>
      <c r="F43"/>
    </row>
    <row r="44" spans="1:6" ht="14.5" x14ac:dyDescent="0.35">
      <c r="A44" s="63">
        <v>14</v>
      </c>
      <c r="B44" s="55" t="s">
        <v>89</v>
      </c>
      <c r="C44" s="63">
        <v>200</v>
      </c>
      <c r="D44" s="65">
        <v>0</v>
      </c>
      <c r="E44" s="66">
        <f t="shared" si="1"/>
        <v>0</v>
      </c>
      <c r="F44"/>
    </row>
    <row r="45" spans="1:6" ht="14.5" x14ac:dyDescent="0.35">
      <c r="A45" s="63">
        <v>15</v>
      </c>
      <c r="B45" s="76" t="s">
        <v>90</v>
      </c>
      <c r="C45" s="63">
        <v>5000</v>
      </c>
      <c r="D45" s="65">
        <v>0</v>
      </c>
      <c r="E45" s="66">
        <f t="shared" si="1"/>
        <v>0</v>
      </c>
      <c r="F45"/>
    </row>
    <row r="46" spans="1:6" ht="14.5" x14ac:dyDescent="0.35">
      <c r="A46" s="67">
        <v>16</v>
      </c>
      <c r="B46" s="55" t="s">
        <v>91</v>
      </c>
      <c r="C46" s="69">
        <v>300</v>
      </c>
      <c r="D46" s="65">
        <v>0</v>
      </c>
      <c r="E46" s="66">
        <f t="shared" si="1"/>
        <v>0</v>
      </c>
      <c r="F46"/>
    </row>
    <row r="47" spans="1:6" ht="14.5" x14ac:dyDescent="0.35">
      <c r="A47" s="67">
        <v>17</v>
      </c>
      <c r="B47" s="75" t="s">
        <v>92</v>
      </c>
      <c r="C47" s="63">
        <v>400</v>
      </c>
      <c r="D47" s="77">
        <v>0</v>
      </c>
      <c r="E47" s="66">
        <f t="shared" si="1"/>
        <v>0</v>
      </c>
      <c r="F47"/>
    </row>
    <row r="48" spans="1:6" ht="14.5" x14ac:dyDescent="0.35">
      <c r="A48" s="67">
        <v>18</v>
      </c>
      <c r="B48" s="75" t="s">
        <v>93</v>
      </c>
      <c r="C48" s="63">
        <v>82</v>
      </c>
      <c r="D48" s="77">
        <v>0</v>
      </c>
      <c r="E48" s="66">
        <f t="shared" si="1"/>
        <v>0</v>
      </c>
      <c r="F48"/>
    </row>
    <row r="49" spans="1:6" ht="33" customHeight="1" x14ac:dyDescent="0.35">
      <c r="A49" s="67">
        <v>19</v>
      </c>
      <c r="B49" s="93" t="s">
        <v>94</v>
      </c>
      <c r="C49" s="63">
        <v>340</v>
      </c>
      <c r="D49" s="77">
        <v>0</v>
      </c>
      <c r="E49" s="66">
        <f t="shared" si="1"/>
        <v>0</v>
      </c>
      <c r="F49"/>
    </row>
    <row r="50" spans="1:6" ht="14.5" x14ac:dyDescent="0.35">
      <c r="A50" s="67">
        <v>20</v>
      </c>
      <c r="B50" s="78" t="s">
        <v>95</v>
      </c>
      <c r="C50" s="50">
        <v>200</v>
      </c>
      <c r="D50" s="77">
        <v>0</v>
      </c>
      <c r="E50" s="66">
        <f t="shared" si="1"/>
        <v>0</v>
      </c>
      <c r="F50"/>
    </row>
    <row r="51" spans="1:6" ht="26" x14ac:dyDescent="0.35">
      <c r="A51" s="67">
        <v>21</v>
      </c>
      <c r="B51" s="79" t="s">
        <v>96</v>
      </c>
      <c r="C51" s="74">
        <v>200</v>
      </c>
      <c r="D51" s="77">
        <v>0</v>
      </c>
      <c r="E51" s="66">
        <f t="shared" si="1"/>
        <v>0</v>
      </c>
      <c r="F51"/>
    </row>
    <row r="52" spans="1:6" ht="14.5" x14ac:dyDescent="0.35">
      <c r="A52" s="67">
        <v>22</v>
      </c>
      <c r="B52" s="72" t="s">
        <v>97</v>
      </c>
      <c r="C52" s="50">
        <v>150</v>
      </c>
      <c r="D52" s="77">
        <v>0</v>
      </c>
      <c r="E52" s="66">
        <f t="shared" si="1"/>
        <v>0</v>
      </c>
      <c r="F52"/>
    </row>
    <row r="53" spans="1:6" ht="14.5" x14ac:dyDescent="0.35">
      <c r="A53" s="67">
        <v>23</v>
      </c>
      <c r="B53" s="73" t="s">
        <v>98</v>
      </c>
      <c r="C53" s="74">
        <v>100</v>
      </c>
      <c r="D53" s="77">
        <v>0</v>
      </c>
      <c r="E53" s="66">
        <f t="shared" si="1"/>
        <v>0</v>
      </c>
      <c r="F53"/>
    </row>
    <row r="54" spans="1:6" ht="14.5" x14ac:dyDescent="0.35">
      <c r="A54" s="67">
        <v>24</v>
      </c>
      <c r="B54" s="72" t="s">
        <v>99</v>
      </c>
      <c r="C54" s="74">
        <v>1250</v>
      </c>
      <c r="D54" s="77">
        <v>0</v>
      </c>
      <c r="E54" s="66">
        <f t="shared" si="1"/>
        <v>0</v>
      </c>
      <c r="F54"/>
    </row>
    <row r="55" spans="1:6" ht="26" x14ac:dyDescent="0.35">
      <c r="A55" s="67">
        <v>25</v>
      </c>
      <c r="B55" s="73" t="s">
        <v>100</v>
      </c>
      <c r="C55" s="74">
        <v>100</v>
      </c>
      <c r="D55" s="77">
        <v>0</v>
      </c>
      <c r="E55" s="66">
        <f t="shared" si="1"/>
        <v>0</v>
      </c>
      <c r="F55"/>
    </row>
    <row r="56" spans="1:6" ht="39" x14ac:dyDescent="0.35">
      <c r="A56" s="67">
        <v>26</v>
      </c>
      <c r="B56" s="72" t="s">
        <v>101</v>
      </c>
      <c r="C56" s="50">
        <v>100</v>
      </c>
      <c r="D56" s="77">
        <v>0</v>
      </c>
      <c r="E56" s="66">
        <f t="shared" si="1"/>
        <v>0</v>
      </c>
      <c r="F56"/>
    </row>
    <row r="57" spans="1:6" ht="14.5" x14ac:dyDescent="0.35">
      <c r="A57" s="67">
        <v>27</v>
      </c>
      <c r="B57" s="72" t="s">
        <v>102</v>
      </c>
      <c r="C57" s="50">
        <v>200</v>
      </c>
      <c r="D57" s="77">
        <v>0</v>
      </c>
      <c r="E57" s="66">
        <f t="shared" si="1"/>
        <v>0</v>
      </c>
      <c r="F57"/>
    </row>
    <row r="58" spans="1:6" ht="26" x14ac:dyDescent="0.35">
      <c r="A58" s="67">
        <v>28</v>
      </c>
      <c r="B58" s="73" t="s">
        <v>103</v>
      </c>
      <c r="C58" s="74">
        <v>100</v>
      </c>
      <c r="D58" s="77">
        <v>0</v>
      </c>
      <c r="E58" s="66">
        <f t="shared" si="1"/>
        <v>0</v>
      </c>
      <c r="F58"/>
    </row>
    <row r="59" spans="1:6" ht="26" x14ac:dyDescent="0.35">
      <c r="A59" s="67">
        <v>29</v>
      </c>
      <c r="B59" s="72" t="s">
        <v>104</v>
      </c>
      <c r="C59" s="50">
        <v>200</v>
      </c>
      <c r="D59" s="77">
        <v>0</v>
      </c>
      <c r="E59" s="66">
        <f t="shared" si="1"/>
        <v>0</v>
      </c>
      <c r="F59"/>
    </row>
    <row r="60" spans="1:6" ht="14.5" x14ac:dyDescent="0.35">
      <c r="A60" s="67">
        <v>30</v>
      </c>
      <c r="B60" s="68" t="s">
        <v>105</v>
      </c>
      <c r="C60" s="80">
        <v>5000</v>
      </c>
      <c r="D60" s="77">
        <v>0</v>
      </c>
      <c r="E60" s="66">
        <f t="shared" si="1"/>
        <v>0</v>
      </c>
      <c r="F60"/>
    </row>
    <row r="61" spans="1:6" ht="14.5" x14ac:dyDescent="0.35">
      <c r="A61" s="67">
        <v>31</v>
      </c>
      <c r="B61" s="68" t="s">
        <v>106</v>
      </c>
      <c r="C61" s="69">
        <v>7000</v>
      </c>
      <c r="D61" s="77">
        <v>0</v>
      </c>
      <c r="E61" s="66">
        <f t="shared" si="1"/>
        <v>0</v>
      </c>
      <c r="F61"/>
    </row>
    <row r="62" spans="1:6" ht="14.5" x14ac:dyDescent="0.35">
      <c r="A62" s="67">
        <v>32</v>
      </c>
      <c r="B62" s="81" t="s">
        <v>107</v>
      </c>
      <c r="C62" s="69">
        <v>100</v>
      </c>
      <c r="D62" s="65">
        <v>0</v>
      </c>
      <c r="E62" s="66">
        <f t="shared" si="1"/>
        <v>0</v>
      </c>
      <c r="F62"/>
    </row>
    <row r="63" spans="1:6" ht="14.5" x14ac:dyDescent="0.35">
      <c r="A63" s="67">
        <v>33</v>
      </c>
      <c r="B63" s="68" t="s">
        <v>108</v>
      </c>
      <c r="C63" s="69">
        <v>150</v>
      </c>
      <c r="D63" s="65">
        <v>0</v>
      </c>
      <c r="E63" s="66">
        <f t="shared" si="1"/>
        <v>0</v>
      </c>
      <c r="F63"/>
    </row>
    <row r="64" spans="1:6" ht="14.5" x14ac:dyDescent="0.35">
      <c r="A64" s="67">
        <v>34</v>
      </c>
      <c r="B64" s="81" t="s">
        <v>107</v>
      </c>
      <c r="C64" s="69">
        <v>500</v>
      </c>
      <c r="D64" s="65">
        <v>0</v>
      </c>
      <c r="E64" s="66">
        <f t="shared" si="1"/>
        <v>0</v>
      </c>
      <c r="F64"/>
    </row>
    <row r="65" spans="1:6" ht="14.5" x14ac:dyDescent="0.35">
      <c r="A65" s="67">
        <v>35</v>
      </c>
      <c r="B65" s="82" t="s">
        <v>109</v>
      </c>
      <c r="C65" s="69">
        <v>400</v>
      </c>
      <c r="D65" s="65">
        <v>0</v>
      </c>
      <c r="E65" s="66">
        <f t="shared" si="1"/>
        <v>0</v>
      </c>
      <c r="F65"/>
    </row>
    <row r="66" spans="1:6" ht="14.5" x14ac:dyDescent="0.35">
      <c r="A66" s="67">
        <v>36</v>
      </c>
      <c r="B66" s="81" t="s">
        <v>110</v>
      </c>
      <c r="C66" s="69">
        <v>2000</v>
      </c>
      <c r="D66" s="65">
        <v>0</v>
      </c>
      <c r="E66" s="66">
        <f t="shared" si="1"/>
        <v>0</v>
      </c>
      <c r="F66"/>
    </row>
    <row r="67" spans="1:6" ht="14.5" x14ac:dyDescent="0.35">
      <c r="A67" s="67">
        <v>37</v>
      </c>
      <c r="B67" s="82" t="s">
        <v>111</v>
      </c>
      <c r="C67" s="69">
        <v>6000</v>
      </c>
      <c r="D67" s="65">
        <v>0</v>
      </c>
      <c r="E67" s="66">
        <f t="shared" si="1"/>
        <v>0</v>
      </c>
      <c r="F67"/>
    </row>
    <row r="68" spans="1:6" ht="14.5" x14ac:dyDescent="0.35">
      <c r="A68" s="67">
        <v>38</v>
      </c>
      <c r="B68" s="68" t="s">
        <v>108</v>
      </c>
      <c r="C68" s="69">
        <v>4500</v>
      </c>
      <c r="D68" s="65">
        <v>0</v>
      </c>
      <c r="E68" s="66">
        <f t="shared" si="1"/>
        <v>0</v>
      </c>
      <c r="F68"/>
    </row>
    <row r="69" spans="1:6" ht="14.5" x14ac:dyDescent="0.35">
      <c r="A69" s="67">
        <v>39</v>
      </c>
      <c r="B69" s="82" t="s">
        <v>108</v>
      </c>
      <c r="C69" s="69">
        <v>300</v>
      </c>
      <c r="D69" s="65">
        <v>0</v>
      </c>
      <c r="E69" s="66">
        <f t="shared" si="1"/>
        <v>0</v>
      </c>
      <c r="F69"/>
    </row>
    <row r="70" spans="1:6" ht="14.5" x14ac:dyDescent="0.35">
      <c r="A70" s="67">
        <v>40</v>
      </c>
      <c r="B70" s="81" t="s">
        <v>112</v>
      </c>
      <c r="C70" s="69">
        <v>100</v>
      </c>
      <c r="D70" s="65">
        <v>0</v>
      </c>
      <c r="E70" s="66">
        <f t="shared" si="1"/>
        <v>0</v>
      </c>
      <c r="F70"/>
    </row>
    <row r="71" spans="1:6" ht="14.5" x14ac:dyDescent="0.35">
      <c r="A71" s="67">
        <v>41</v>
      </c>
      <c r="B71" s="95" t="s">
        <v>113</v>
      </c>
      <c r="C71" s="69">
        <v>800</v>
      </c>
      <c r="D71" s="65">
        <v>0</v>
      </c>
      <c r="E71" s="66">
        <f t="shared" si="1"/>
        <v>0</v>
      </c>
      <c r="F71"/>
    </row>
    <row r="72" spans="1:6" s="37" customFormat="1" ht="26.5" x14ac:dyDescent="0.35">
      <c r="A72" s="94">
        <v>42</v>
      </c>
      <c r="B72" s="95" t="s">
        <v>114</v>
      </c>
      <c r="C72" s="96">
        <v>40</v>
      </c>
      <c r="D72" s="97">
        <v>0</v>
      </c>
      <c r="E72" s="98">
        <f t="shared" si="1"/>
        <v>0</v>
      </c>
      <c r="F72" s="2"/>
    </row>
    <row r="73" spans="1:6" ht="26.5" x14ac:dyDescent="0.35">
      <c r="A73" s="67">
        <v>43</v>
      </c>
      <c r="B73" s="99" t="s">
        <v>115</v>
      </c>
      <c r="C73" s="69">
        <v>30</v>
      </c>
      <c r="D73" s="65">
        <v>0</v>
      </c>
      <c r="E73" s="66">
        <f t="shared" si="1"/>
        <v>0</v>
      </c>
      <c r="F73"/>
    </row>
    <row r="74" spans="1:6" ht="26.5" x14ac:dyDescent="0.35">
      <c r="A74" s="63">
        <v>44</v>
      </c>
      <c r="B74" s="99" t="s">
        <v>116</v>
      </c>
      <c r="C74" s="63">
        <v>100</v>
      </c>
      <c r="D74" s="65">
        <v>0</v>
      </c>
      <c r="E74" s="66">
        <f t="shared" si="1"/>
        <v>0</v>
      </c>
      <c r="F74"/>
    </row>
    <row r="75" spans="1:6" ht="26.5" x14ac:dyDescent="0.35">
      <c r="A75" s="63">
        <v>45</v>
      </c>
      <c r="B75" s="99" t="s">
        <v>117</v>
      </c>
      <c r="C75" s="63">
        <v>30</v>
      </c>
      <c r="D75" s="65">
        <v>0</v>
      </c>
      <c r="E75" s="66">
        <f t="shared" si="1"/>
        <v>0</v>
      </c>
      <c r="F75"/>
    </row>
    <row r="76" spans="1:6" ht="14.5" x14ac:dyDescent="0.35">
      <c r="A76" s="63">
        <v>46</v>
      </c>
      <c r="B76" s="55" t="s">
        <v>118</v>
      </c>
      <c r="C76" s="63">
        <v>3000</v>
      </c>
      <c r="D76" s="65">
        <v>0</v>
      </c>
      <c r="E76" s="66">
        <f t="shared" si="1"/>
        <v>0</v>
      </c>
      <c r="F76"/>
    </row>
    <row r="77" spans="1:6" ht="14.5" x14ac:dyDescent="0.35">
      <c r="A77" s="63">
        <v>47</v>
      </c>
      <c r="B77" s="55" t="s">
        <v>119</v>
      </c>
      <c r="C77" s="63">
        <v>600</v>
      </c>
      <c r="D77" s="65">
        <v>0</v>
      </c>
      <c r="E77" s="66">
        <f t="shared" si="1"/>
        <v>0</v>
      </c>
      <c r="F77"/>
    </row>
    <row r="78" spans="1:6" ht="14.5" x14ac:dyDescent="0.35">
      <c r="A78" s="63">
        <v>48</v>
      </c>
      <c r="B78" s="55" t="s">
        <v>120</v>
      </c>
      <c r="C78" s="83">
        <v>1500</v>
      </c>
      <c r="D78" s="65">
        <v>0</v>
      </c>
      <c r="E78" s="66">
        <f t="shared" si="1"/>
        <v>0</v>
      </c>
      <c r="F78"/>
    </row>
    <row r="79" spans="1:6" ht="14.5" x14ac:dyDescent="0.35">
      <c r="A79" s="63">
        <v>49</v>
      </c>
      <c r="B79" s="55" t="s">
        <v>121</v>
      </c>
      <c r="C79" s="63">
        <v>200</v>
      </c>
      <c r="D79" s="65">
        <v>0</v>
      </c>
      <c r="E79" s="66">
        <f t="shared" si="1"/>
        <v>0</v>
      </c>
      <c r="F79"/>
    </row>
    <row r="80" spans="1:6" ht="14.5" x14ac:dyDescent="0.35">
      <c r="A80" s="84"/>
      <c r="B80" s="85"/>
      <c r="C80" s="83"/>
      <c r="D80" s="101" t="s">
        <v>175</v>
      </c>
      <c r="E80" s="66">
        <f>SUM(E31:E79)</f>
        <v>0</v>
      </c>
      <c r="F80"/>
    </row>
    <row r="81" spans="1:6" ht="14.5" x14ac:dyDescent="0.35">
      <c r="A81" s="155" t="s">
        <v>122</v>
      </c>
      <c r="B81" s="156"/>
      <c r="C81" s="157"/>
      <c r="D81" s="61"/>
      <c r="E81" s="61"/>
      <c r="F81"/>
    </row>
    <row r="82" spans="1:6" ht="29" x14ac:dyDescent="0.35">
      <c r="A82" s="54">
        <v>1</v>
      </c>
      <c r="B82" s="86" t="s">
        <v>123</v>
      </c>
      <c r="C82" s="54">
        <v>1125</v>
      </c>
      <c r="D82" s="52">
        <v>0</v>
      </c>
      <c r="E82" s="53">
        <f t="shared" ref="E82:E95" si="2">C82*D82</f>
        <v>0</v>
      </c>
      <c r="F82"/>
    </row>
    <row r="83" spans="1:6" ht="29" x14ac:dyDescent="0.35">
      <c r="A83" s="54">
        <v>2</v>
      </c>
      <c r="B83" s="86" t="s">
        <v>124</v>
      </c>
      <c r="C83" s="54">
        <v>1125</v>
      </c>
      <c r="D83" s="52">
        <v>0</v>
      </c>
      <c r="E83" s="53">
        <f t="shared" si="2"/>
        <v>0</v>
      </c>
      <c r="F83"/>
    </row>
    <row r="84" spans="1:6" ht="29" x14ac:dyDescent="0.35">
      <c r="A84" s="54">
        <v>3</v>
      </c>
      <c r="B84" s="100" t="s">
        <v>125</v>
      </c>
      <c r="C84" s="54">
        <v>200</v>
      </c>
      <c r="D84" s="52">
        <v>0</v>
      </c>
      <c r="E84" s="53">
        <f t="shared" si="2"/>
        <v>0</v>
      </c>
      <c r="F84"/>
    </row>
    <row r="85" spans="1:6" ht="29" x14ac:dyDescent="0.35">
      <c r="A85" s="54">
        <v>4</v>
      </c>
      <c r="B85" s="87" t="s">
        <v>126</v>
      </c>
      <c r="C85" s="54">
        <v>1100</v>
      </c>
      <c r="D85" s="52">
        <v>0</v>
      </c>
      <c r="E85" s="53">
        <f t="shared" si="2"/>
        <v>0</v>
      </c>
      <c r="F85"/>
    </row>
    <row r="86" spans="1:6" ht="14.5" x14ac:dyDescent="0.35">
      <c r="A86" s="54">
        <v>5</v>
      </c>
      <c r="B86" s="86" t="s">
        <v>127</v>
      </c>
      <c r="C86" s="54">
        <v>56</v>
      </c>
      <c r="D86" s="52">
        <v>0</v>
      </c>
      <c r="E86" s="53">
        <f t="shared" si="2"/>
        <v>0</v>
      </c>
      <c r="F86"/>
    </row>
    <row r="87" spans="1:6" ht="14.5" x14ac:dyDescent="0.35">
      <c r="A87" s="54">
        <v>6</v>
      </c>
      <c r="B87" s="86" t="s">
        <v>170</v>
      </c>
      <c r="C87" s="54">
        <v>800</v>
      </c>
      <c r="D87" s="52">
        <v>0</v>
      </c>
      <c r="E87" s="53">
        <f t="shared" si="2"/>
        <v>0</v>
      </c>
      <c r="F87"/>
    </row>
    <row r="88" spans="1:6" ht="14.5" x14ac:dyDescent="0.35">
      <c r="A88" s="54">
        <v>7</v>
      </c>
      <c r="B88" s="86" t="s">
        <v>128</v>
      </c>
      <c r="C88" s="54">
        <v>40</v>
      </c>
      <c r="D88" s="52">
        <v>0</v>
      </c>
      <c r="E88" s="53">
        <f t="shared" si="2"/>
        <v>0</v>
      </c>
      <c r="F88"/>
    </row>
    <row r="89" spans="1:6" ht="29" x14ac:dyDescent="0.35">
      <c r="A89" s="54">
        <v>8</v>
      </c>
      <c r="B89" s="86" t="s">
        <v>129</v>
      </c>
      <c r="C89" s="54">
        <v>40</v>
      </c>
      <c r="D89" s="52">
        <v>0</v>
      </c>
      <c r="E89" s="53">
        <f t="shared" si="2"/>
        <v>0</v>
      </c>
      <c r="F89"/>
    </row>
    <row r="90" spans="1:6" ht="29" x14ac:dyDescent="0.35">
      <c r="A90" s="54">
        <v>9</v>
      </c>
      <c r="B90" s="86" t="s">
        <v>130</v>
      </c>
      <c r="C90" s="54">
        <v>30</v>
      </c>
      <c r="D90" s="52">
        <v>0</v>
      </c>
      <c r="E90" s="53">
        <f t="shared" si="2"/>
        <v>0</v>
      </c>
      <c r="F90"/>
    </row>
    <row r="91" spans="1:6" ht="14.5" x14ac:dyDescent="0.35">
      <c r="A91" s="54">
        <v>10</v>
      </c>
      <c r="B91" s="86" t="s">
        <v>131</v>
      </c>
      <c r="C91" s="54">
        <v>70</v>
      </c>
      <c r="D91" s="52">
        <v>0</v>
      </c>
      <c r="E91" s="53">
        <f t="shared" si="2"/>
        <v>0</v>
      </c>
      <c r="F91"/>
    </row>
    <row r="92" spans="1:6" ht="14.5" x14ac:dyDescent="0.35">
      <c r="A92" s="54">
        <v>11</v>
      </c>
      <c r="B92" s="86" t="s">
        <v>132</v>
      </c>
      <c r="C92" s="54">
        <v>250</v>
      </c>
      <c r="D92" s="52">
        <v>0</v>
      </c>
      <c r="E92" s="53">
        <f t="shared" si="2"/>
        <v>0</v>
      </c>
      <c r="F92"/>
    </row>
    <row r="93" spans="1:6" ht="29" x14ac:dyDescent="0.35">
      <c r="A93" s="54">
        <v>12</v>
      </c>
      <c r="B93" s="86" t="s">
        <v>171</v>
      </c>
      <c r="C93" s="54">
        <v>60</v>
      </c>
      <c r="D93" s="52">
        <v>0</v>
      </c>
      <c r="E93" s="53">
        <f t="shared" si="2"/>
        <v>0</v>
      </c>
      <c r="F93"/>
    </row>
    <row r="94" spans="1:6" ht="14.5" x14ac:dyDescent="0.35">
      <c r="A94" s="54">
        <v>13</v>
      </c>
      <c r="B94" s="86" t="s">
        <v>133</v>
      </c>
      <c r="C94" s="54">
        <v>1800</v>
      </c>
      <c r="D94" s="52">
        <v>0</v>
      </c>
      <c r="E94" s="53">
        <f t="shared" si="2"/>
        <v>0</v>
      </c>
      <c r="F94"/>
    </row>
    <row r="95" spans="1:6" ht="29" x14ac:dyDescent="0.35">
      <c r="A95" s="54">
        <v>14</v>
      </c>
      <c r="B95" s="86" t="s">
        <v>134</v>
      </c>
      <c r="C95" s="54">
        <v>60</v>
      </c>
      <c r="D95" s="52">
        <v>0</v>
      </c>
      <c r="E95" s="53">
        <f t="shared" si="2"/>
        <v>0</v>
      </c>
      <c r="F95"/>
    </row>
    <row r="96" spans="1:6" ht="14.5" x14ac:dyDescent="0.35">
      <c r="A96" s="88"/>
      <c r="B96" s="87"/>
      <c r="C96" s="54"/>
      <c r="D96" s="102" t="s">
        <v>174</v>
      </c>
      <c r="E96" s="53">
        <f>SUM(E82:E95)</f>
        <v>0</v>
      </c>
      <c r="F96"/>
    </row>
    <row r="97" spans="1:6" ht="18.5" x14ac:dyDescent="0.45">
      <c r="A97" s="88"/>
      <c r="B97" s="87"/>
      <c r="C97" s="148" t="s">
        <v>173</v>
      </c>
      <c r="D97" s="148"/>
      <c r="E97" s="53">
        <f>E29+E80+E96</f>
        <v>0</v>
      </c>
      <c r="F97"/>
    </row>
    <row r="98" spans="1:6" x14ac:dyDescent="0.3">
      <c r="B98" s="1" t="s">
        <v>172</v>
      </c>
    </row>
  </sheetData>
  <mergeCells count="11">
    <mergeCell ref="A1:F1"/>
    <mergeCell ref="A3:F3"/>
    <mergeCell ref="A5:F5"/>
    <mergeCell ref="A6:F6"/>
    <mergeCell ref="A7:F7"/>
    <mergeCell ref="C97:D97"/>
    <mergeCell ref="A8:F8"/>
    <mergeCell ref="A9:F9"/>
    <mergeCell ref="A10:F10"/>
    <mergeCell ref="C12:D12"/>
    <mergeCell ref="A81:C81"/>
  </mergeCells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FC7D1-F639-4D52-B49D-ED5FD0D346C9}">
  <dimension ref="A2:M126"/>
  <sheetViews>
    <sheetView tabSelected="1" topLeftCell="A115" zoomScale="80" zoomScaleNormal="80" workbookViewId="0">
      <selection activeCell="A124" sqref="A124:XFD124"/>
    </sheetView>
  </sheetViews>
  <sheetFormatPr defaultRowHeight="14.5" x14ac:dyDescent="0.35"/>
  <cols>
    <col min="2" max="2" width="24" customWidth="1"/>
    <col min="3" max="3" width="16.453125" style="6" customWidth="1"/>
    <col min="4" max="4" width="11.54296875" customWidth="1"/>
    <col min="5" max="5" width="34.1796875" customWidth="1"/>
    <col min="6" max="6" width="22" customWidth="1"/>
    <col min="7" max="7" width="14.1796875" customWidth="1"/>
    <col min="8" max="8" width="20" customWidth="1"/>
    <col min="9" max="9" width="14.1796875" customWidth="1"/>
    <col min="10" max="10" width="22" customWidth="1"/>
  </cols>
  <sheetData>
    <row r="2" spans="1:8" x14ac:dyDescent="0.35">
      <c r="A2" s="149" t="s">
        <v>68</v>
      </c>
      <c r="B2" s="149"/>
      <c r="C2" s="149"/>
      <c r="D2" s="149"/>
      <c r="E2" s="149"/>
      <c r="F2" s="149"/>
    </row>
    <row r="3" spans="1:8" x14ac:dyDescent="0.35">
      <c r="A3" s="160"/>
      <c r="B3" s="160"/>
      <c r="C3" s="160"/>
      <c r="D3" s="160"/>
      <c r="E3" s="160"/>
      <c r="F3" s="160"/>
    </row>
    <row r="4" spans="1:8" x14ac:dyDescent="0.35">
      <c r="A4" s="149" t="s">
        <v>0</v>
      </c>
      <c r="B4" s="149"/>
      <c r="C4" s="149"/>
      <c r="D4" s="149"/>
      <c r="E4" s="149"/>
      <c r="F4" s="149"/>
    </row>
    <row r="5" spans="1:8" x14ac:dyDescent="0.35">
      <c r="A5" s="149" t="s">
        <v>1</v>
      </c>
      <c r="B5" s="149"/>
      <c r="C5" s="149"/>
      <c r="D5" s="149"/>
      <c r="E5" s="149"/>
      <c r="F5" s="149"/>
    </row>
    <row r="6" spans="1:8" ht="39.75" customHeight="1" x14ac:dyDescent="0.35">
      <c r="A6" s="162" t="s">
        <v>2</v>
      </c>
      <c r="B6" s="162"/>
      <c r="C6" s="162"/>
      <c r="D6" s="162"/>
      <c r="E6" s="162"/>
      <c r="F6" s="162"/>
      <c r="G6" s="162"/>
      <c r="H6" s="162"/>
    </row>
    <row r="7" spans="1:8" ht="15" customHeight="1" x14ac:dyDescent="0.35">
      <c r="A7" s="152" t="s">
        <v>3</v>
      </c>
      <c r="B7" s="152"/>
      <c r="C7" s="153"/>
      <c r="D7" s="153"/>
      <c r="E7" s="153"/>
      <c r="F7" s="153"/>
    </row>
    <row r="8" spans="1:8" ht="15" customHeight="1" x14ac:dyDescent="0.35">
      <c r="A8" s="38"/>
      <c r="B8" s="38"/>
      <c r="C8" s="39"/>
      <c r="D8" s="39"/>
      <c r="E8" s="39"/>
      <c r="F8" s="39"/>
    </row>
    <row r="9" spans="1:8" ht="15" customHeight="1" x14ac:dyDescent="0.35">
      <c r="A9" s="38"/>
      <c r="B9" s="164" t="s">
        <v>190</v>
      </c>
      <c r="C9" s="164"/>
      <c r="D9" s="164"/>
      <c r="E9" s="164"/>
      <c r="F9" s="164"/>
      <c r="G9" s="164"/>
      <c r="H9" s="164"/>
    </row>
    <row r="10" spans="1:8" ht="25.5" customHeight="1" x14ac:dyDescent="0.35">
      <c r="B10" s="31" t="s">
        <v>137</v>
      </c>
      <c r="E10" s="179" t="s">
        <v>180</v>
      </c>
      <c r="F10" s="179"/>
      <c r="G10" s="179"/>
      <c r="H10" s="179"/>
    </row>
    <row r="11" spans="1:8" ht="28" customHeight="1" x14ac:dyDescent="0.35">
      <c r="A11" s="165" t="s">
        <v>177</v>
      </c>
      <c r="B11" s="165"/>
      <c r="C11" s="165"/>
      <c r="D11" s="165"/>
      <c r="E11" s="165"/>
      <c r="F11" s="165"/>
      <c r="G11" s="165"/>
      <c r="H11" s="165"/>
    </row>
    <row r="12" spans="1:8" ht="28" customHeight="1" x14ac:dyDescent="0.35">
      <c r="A12" s="166" t="s">
        <v>5</v>
      </c>
      <c r="B12" s="166"/>
      <c r="C12" s="166"/>
      <c r="D12" s="166"/>
      <c r="E12" s="166"/>
      <c r="F12" s="166"/>
      <c r="G12" s="166"/>
      <c r="H12" s="167"/>
    </row>
    <row r="13" spans="1:8" ht="71.25" customHeight="1" x14ac:dyDescent="0.35">
      <c r="A13" s="24" t="s">
        <v>161</v>
      </c>
      <c r="B13" s="8" t="s">
        <v>16</v>
      </c>
      <c r="C13" s="112" t="s">
        <v>181</v>
      </c>
      <c r="D13" s="8" t="s">
        <v>7</v>
      </c>
      <c r="E13" s="8" t="s">
        <v>8</v>
      </c>
      <c r="F13" s="8" t="s">
        <v>182</v>
      </c>
      <c r="G13" s="13" t="s">
        <v>148</v>
      </c>
      <c r="H13" s="8" t="s">
        <v>149</v>
      </c>
    </row>
    <row r="14" spans="1:8" ht="15" customHeight="1" x14ac:dyDescent="0.35">
      <c r="A14" s="24">
        <v>1</v>
      </c>
      <c r="B14" s="104" t="s">
        <v>11</v>
      </c>
      <c r="C14" s="12">
        <v>135</v>
      </c>
      <c r="D14" s="41">
        <v>0</v>
      </c>
      <c r="E14" s="40">
        <v>0</v>
      </c>
      <c r="F14" s="12">
        <f>D14+E14</f>
        <v>0</v>
      </c>
      <c r="G14" s="32">
        <v>0</v>
      </c>
      <c r="H14" s="25">
        <f>F14*G14*36</f>
        <v>0</v>
      </c>
    </row>
    <row r="15" spans="1:8" x14ac:dyDescent="0.35">
      <c r="A15" s="24">
        <v>2</v>
      </c>
      <c r="B15" s="105" t="s">
        <v>12</v>
      </c>
      <c r="C15" s="12">
        <v>79</v>
      </c>
      <c r="D15" s="41">
        <v>0</v>
      </c>
      <c r="E15" s="40">
        <v>0</v>
      </c>
      <c r="F15" s="12">
        <f t="shared" ref="F15:F17" si="0">D15+E15</f>
        <v>0</v>
      </c>
      <c r="G15" s="32">
        <v>0</v>
      </c>
      <c r="H15" s="25">
        <f>F15*G15*36</f>
        <v>0</v>
      </c>
    </row>
    <row r="16" spans="1:8" x14ac:dyDescent="0.35">
      <c r="A16" s="24">
        <v>3</v>
      </c>
      <c r="B16" s="105" t="s">
        <v>13</v>
      </c>
      <c r="C16" s="12">
        <v>33</v>
      </c>
      <c r="D16" s="41">
        <v>0</v>
      </c>
      <c r="E16" s="40">
        <v>0</v>
      </c>
      <c r="F16" s="12">
        <f t="shared" si="0"/>
        <v>0</v>
      </c>
      <c r="G16" s="32">
        <v>0</v>
      </c>
      <c r="H16" s="25">
        <f>F16*G16*36</f>
        <v>0</v>
      </c>
    </row>
    <row r="17" spans="1:8" x14ac:dyDescent="0.35">
      <c r="A17" s="24">
        <v>4</v>
      </c>
      <c r="B17" s="105" t="s">
        <v>14</v>
      </c>
      <c r="C17" s="12">
        <v>28</v>
      </c>
      <c r="D17" s="41">
        <v>0</v>
      </c>
      <c r="E17" s="40">
        <v>0</v>
      </c>
      <c r="F17" s="12">
        <f t="shared" si="0"/>
        <v>0</v>
      </c>
      <c r="G17" s="32">
        <v>0</v>
      </c>
      <c r="H17" s="25">
        <f>F17*G17*36</f>
        <v>0</v>
      </c>
    </row>
    <row r="18" spans="1:8" ht="28" x14ac:dyDescent="0.35">
      <c r="A18" s="24"/>
      <c r="B18" s="106" t="s">
        <v>6</v>
      </c>
      <c r="C18" s="15">
        <v>275</v>
      </c>
      <c r="D18" s="14"/>
      <c r="E18" s="14"/>
      <c r="F18" s="14"/>
      <c r="G18" s="14" t="s">
        <v>184</v>
      </c>
      <c r="H18" s="42">
        <f>SUM(H14:H17)</f>
        <v>0</v>
      </c>
    </row>
    <row r="19" spans="1:8" s="30" customFormat="1" x14ac:dyDescent="0.35">
      <c r="B19" s="35"/>
      <c r="C19" s="28"/>
      <c r="D19" s="35"/>
      <c r="E19" s="35"/>
      <c r="F19" s="35"/>
      <c r="G19" s="35"/>
      <c r="H19" s="29"/>
    </row>
    <row r="20" spans="1:8" x14ac:dyDescent="0.35">
      <c r="B20" s="31" t="s">
        <v>138</v>
      </c>
    </row>
    <row r="21" spans="1:8" ht="34.5" customHeight="1" x14ac:dyDescent="0.35">
      <c r="A21" s="168" t="s">
        <v>178</v>
      </c>
      <c r="B21" s="168"/>
      <c r="C21" s="168"/>
      <c r="D21" s="168"/>
      <c r="E21" s="168"/>
      <c r="F21" s="168"/>
      <c r="G21" s="168"/>
      <c r="H21" s="168"/>
    </row>
    <row r="22" spans="1:8" ht="27.75" customHeight="1" x14ac:dyDescent="0.35">
      <c r="A22" s="169" t="s">
        <v>5</v>
      </c>
      <c r="B22" s="169"/>
      <c r="C22" s="169"/>
      <c r="D22" s="169"/>
      <c r="E22" s="169"/>
      <c r="F22" s="169"/>
      <c r="G22" s="169"/>
      <c r="H22" s="169"/>
    </row>
    <row r="23" spans="1:8" ht="56" x14ac:dyDescent="0.35">
      <c r="A23" s="24" t="s">
        <v>161</v>
      </c>
      <c r="B23" s="107" t="s">
        <v>17</v>
      </c>
      <c r="C23" s="107" t="s">
        <v>10</v>
      </c>
      <c r="D23" s="107" t="s">
        <v>7</v>
      </c>
      <c r="E23" s="107" t="s">
        <v>15</v>
      </c>
      <c r="F23" s="16" t="s">
        <v>141</v>
      </c>
      <c r="G23" s="108" t="s">
        <v>148</v>
      </c>
      <c r="H23" s="109" t="s">
        <v>149</v>
      </c>
    </row>
    <row r="24" spans="1:8" x14ac:dyDescent="0.35">
      <c r="A24" s="24">
        <v>1</v>
      </c>
      <c r="B24" s="8" t="s">
        <v>11</v>
      </c>
      <c r="C24" s="12">
        <v>223</v>
      </c>
      <c r="D24" s="41">
        <v>0</v>
      </c>
      <c r="E24" s="41">
        <v>0</v>
      </c>
      <c r="F24" s="34">
        <f>D24+E24</f>
        <v>0</v>
      </c>
      <c r="G24" s="32">
        <v>0</v>
      </c>
      <c r="H24" s="25">
        <f>F24*G24*36</f>
        <v>0</v>
      </c>
    </row>
    <row r="25" spans="1:8" x14ac:dyDescent="0.35">
      <c r="A25" s="24">
        <v>2</v>
      </c>
      <c r="B25" s="13" t="s">
        <v>12</v>
      </c>
      <c r="C25" s="12">
        <v>339</v>
      </c>
      <c r="D25" s="41">
        <v>0</v>
      </c>
      <c r="E25" s="41">
        <v>0</v>
      </c>
      <c r="F25" s="34">
        <f t="shared" ref="F25:F27" si="1">D25+E25</f>
        <v>0</v>
      </c>
      <c r="G25" s="32">
        <v>0</v>
      </c>
      <c r="H25" s="25">
        <f>F25*G25*36</f>
        <v>0</v>
      </c>
    </row>
    <row r="26" spans="1:8" x14ac:dyDescent="0.35">
      <c r="A26" s="24">
        <v>3</v>
      </c>
      <c r="B26" s="13" t="s">
        <v>13</v>
      </c>
      <c r="C26" s="12">
        <v>26</v>
      </c>
      <c r="D26" s="41">
        <v>0</v>
      </c>
      <c r="E26" s="41">
        <v>0</v>
      </c>
      <c r="F26" s="34">
        <f t="shared" si="1"/>
        <v>0</v>
      </c>
      <c r="G26" s="32">
        <v>0</v>
      </c>
      <c r="H26" s="25">
        <f>F26*G26*36</f>
        <v>0</v>
      </c>
    </row>
    <row r="27" spans="1:8" x14ac:dyDescent="0.35">
      <c r="A27" s="24">
        <v>4</v>
      </c>
      <c r="B27" s="13" t="s">
        <v>14</v>
      </c>
      <c r="C27" s="12">
        <v>51</v>
      </c>
      <c r="D27" s="41">
        <v>0</v>
      </c>
      <c r="E27" s="41">
        <v>0</v>
      </c>
      <c r="F27" s="34">
        <f t="shared" si="1"/>
        <v>0</v>
      </c>
      <c r="G27" s="32">
        <v>0</v>
      </c>
      <c r="H27" s="25">
        <f>F27*G27*36</f>
        <v>0</v>
      </c>
    </row>
    <row r="28" spans="1:8" ht="28" x14ac:dyDescent="0.35">
      <c r="A28" s="114"/>
      <c r="B28" s="115"/>
      <c r="C28" s="18">
        <v>639</v>
      </c>
      <c r="D28" s="17"/>
      <c r="E28" s="17"/>
      <c r="F28" s="17"/>
      <c r="G28" s="17" t="s">
        <v>184</v>
      </c>
      <c r="H28" s="43">
        <f>SUM(H24:H27)</f>
        <v>0</v>
      </c>
    </row>
    <row r="29" spans="1:8" s="30" customFormat="1" x14ac:dyDescent="0.35">
      <c r="B29" s="35"/>
      <c r="C29" s="28"/>
      <c r="D29" s="35"/>
      <c r="E29" s="35"/>
      <c r="F29" s="35"/>
      <c r="G29" s="35"/>
      <c r="H29" s="29"/>
    </row>
    <row r="30" spans="1:8" x14ac:dyDescent="0.35">
      <c r="B30" s="31" t="s">
        <v>139</v>
      </c>
    </row>
    <row r="31" spans="1:8" ht="29.25" customHeight="1" x14ac:dyDescent="0.35">
      <c r="A31" s="172" t="s">
        <v>179</v>
      </c>
      <c r="B31" s="172"/>
      <c r="C31" s="172"/>
      <c r="D31" s="172"/>
      <c r="E31" s="172"/>
      <c r="F31" s="172"/>
      <c r="G31" s="172"/>
      <c r="H31" s="172"/>
    </row>
    <row r="32" spans="1:8" ht="29.25" customHeight="1" x14ac:dyDescent="0.35">
      <c r="A32" s="170" t="s">
        <v>5</v>
      </c>
      <c r="B32" s="170"/>
      <c r="C32" s="170"/>
      <c r="D32" s="170"/>
      <c r="E32" s="170"/>
      <c r="F32" s="170"/>
      <c r="G32" s="170"/>
      <c r="H32" s="171"/>
    </row>
    <row r="33" spans="1:8" ht="56" x14ac:dyDescent="0.35">
      <c r="A33" s="24" t="s">
        <v>161</v>
      </c>
      <c r="B33" s="7" t="s">
        <v>17</v>
      </c>
      <c r="C33" s="7" t="s">
        <v>10</v>
      </c>
      <c r="D33" s="7" t="s">
        <v>7</v>
      </c>
      <c r="E33" s="16" t="s">
        <v>18</v>
      </c>
      <c r="F33" s="107" t="s">
        <v>141</v>
      </c>
      <c r="G33" s="108" t="s">
        <v>148</v>
      </c>
      <c r="H33" s="109" t="s">
        <v>149</v>
      </c>
    </row>
    <row r="34" spans="1:8" x14ac:dyDescent="0.35">
      <c r="A34" s="24">
        <v>1</v>
      </c>
      <c r="B34" s="104" t="s">
        <v>11</v>
      </c>
      <c r="C34" s="12">
        <v>272</v>
      </c>
      <c r="D34" s="41">
        <v>0</v>
      </c>
      <c r="E34" s="41">
        <v>0</v>
      </c>
      <c r="F34" s="34">
        <f>D34+E34</f>
        <v>0</v>
      </c>
      <c r="G34" s="32">
        <v>0</v>
      </c>
      <c r="H34" s="25">
        <f>F34*G34*36</f>
        <v>0</v>
      </c>
    </row>
    <row r="35" spans="1:8" x14ac:dyDescent="0.35">
      <c r="A35" s="24">
        <v>2</v>
      </c>
      <c r="B35" s="105" t="s">
        <v>12</v>
      </c>
      <c r="C35" s="12">
        <v>16</v>
      </c>
      <c r="D35" s="41">
        <v>0</v>
      </c>
      <c r="E35" s="41">
        <v>0</v>
      </c>
      <c r="F35" s="34">
        <f t="shared" ref="F35:F37" si="2">D35+E35</f>
        <v>0</v>
      </c>
      <c r="G35" s="32">
        <v>0</v>
      </c>
      <c r="H35" s="25">
        <f>F35*G35*36</f>
        <v>0</v>
      </c>
    </row>
    <row r="36" spans="1:8" x14ac:dyDescent="0.35">
      <c r="A36" s="24">
        <v>3</v>
      </c>
      <c r="B36" s="105" t="s">
        <v>13</v>
      </c>
      <c r="C36" s="12">
        <v>2</v>
      </c>
      <c r="D36" s="41">
        <v>0</v>
      </c>
      <c r="E36" s="41">
        <v>0</v>
      </c>
      <c r="F36" s="34">
        <f t="shared" si="2"/>
        <v>0</v>
      </c>
      <c r="G36" s="32">
        <v>0</v>
      </c>
      <c r="H36" s="25">
        <f>F36*G36*36</f>
        <v>0</v>
      </c>
    </row>
    <row r="37" spans="1:8" x14ac:dyDescent="0.35">
      <c r="A37" s="24">
        <v>4</v>
      </c>
      <c r="B37" s="105" t="s">
        <v>14</v>
      </c>
      <c r="C37" s="12">
        <v>2</v>
      </c>
      <c r="D37" s="41">
        <v>0</v>
      </c>
      <c r="E37" s="41">
        <v>0</v>
      </c>
      <c r="F37" s="34">
        <f t="shared" si="2"/>
        <v>0</v>
      </c>
      <c r="G37" s="32">
        <v>0</v>
      </c>
      <c r="H37" s="25">
        <f>F37*G37*36</f>
        <v>0</v>
      </c>
    </row>
    <row r="38" spans="1:8" ht="28" x14ac:dyDescent="0.35">
      <c r="A38" s="24"/>
      <c r="B38" s="110"/>
      <c r="C38" s="111">
        <v>292</v>
      </c>
      <c r="D38" s="19"/>
      <c r="E38" s="19"/>
      <c r="F38" s="19"/>
      <c r="G38" s="19" t="s">
        <v>184</v>
      </c>
      <c r="H38" s="44">
        <f>SUM(H34:H37)</f>
        <v>0</v>
      </c>
    </row>
    <row r="39" spans="1:8" s="30" customFormat="1" x14ac:dyDescent="0.35">
      <c r="B39" s="35"/>
      <c r="C39" s="35"/>
      <c r="D39" s="35"/>
      <c r="E39" s="35"/>
      <c r="F39" s="35"/>
      <c r="G39" s="35"/>
      <c r="H39" s="29"/>
    </row>
    <row r="40" spans="1:8" x14ac:dyDescent="0.35">
      <c r="B40" s="31" t="s">
        <v>140</v>
      </c>
    </row>
    <row r="41" spans="1:8" ht="27" customHeight="1" x14ac:dyDescent="0.35">
      <c r="A41" s="175" t="s">
        <v>183</v>
      </c>
      <c r="B41" s="175"/>
      <c r="C41" s="175"/>
      <c r="D41" s="175"/>
      <c r="E41" s="175"/>
      <c r="F41" s="175"/>
      <c r="G41" s="175"/>
      <c r="H41" s="175"/>
    </row>
    <row r="42" spans="1:8" ht="24.75" customHeight="1" x14ac:dyDescent="0.35">
      <c r="A42" s="173" t="s">
        <v>5</v>
      </c>
      <c r="B42" s="173"/>
      <c r="C42" s="173"/>
      <c r="D42" s="173"/>
      <c r="E42" s="173"/>
      <c r="F42" s="173"/>
      <c r="G42" s="173"/>
      <c r="H42" s="174"/>
    </row>
    <row r="43" spans="1:8" ht="56" x14ac:dyDescent="0.35">
      <c r="A43" s="24" t="s">
        <v>161</v>
      </c>
      <c r="B43" s="7" t="s">
        <v>17</v>
      </c>
      <c r="C43" s="7" t="s">
        <v>10</v>
      </c>
      <c r="D43" s="7" t="s">
        <v>7</v>
      </c>
      <c r="E43" s="16" t="s">
        <v>18</v>
      </c>
      <c r="F43" s="107" t="s">
        <v>141</v>
      </c>
      <c r="G43" s="113" t="s">
        <v>148</v>
      </c>
      <c r="H43" s="109" t="s">
        <v>149</v>
      </c>
    </row>
    <row r="44" spans="1:8" x14ac:dyDescent="0.35">
      <c r="A44" s="24">
        <v>1</v>
      </c>
      <c r="B44" s="104" t="s">
        <v>11</v>
      </c>
      <c r="C44" s="12">
        <v>25</v>
      </c>
      <c r="D44" s="41">
        <v>0</v>
      </c>
      <c r="E44" s="41">
        <v>0</v>
      </c>
      <c r="F44" s="34">
        <f>D44+E44</f>
        <v>0</v>
      </c>
      <c r="G44" s="32">
        <v>0</v>
      </c>
      <c r="H44" s="25">
        <f>F44*G44*36</f>
        <v>0</v>
      </c>
    </row>
    <row r="45" spans="1:8" x14ac:dyDescent="0.35">
      <c r="A45" s="24">
        <v>2</v>
      </c>
      <c r="B45" s="105" t="s">
        <v>12</v>
      </c>
      <c r="C45" s="12">
        <v>25</v>
      </c>
      <c r="D45" s="41">
        <v>0</v>
      </c>
      <c r="E45" s="41">
        <v>0</v>
      </c>
      <c r="F45" s="34">
        <f t="shared" ref="F45:F47" si="3">D45+E45</f>
        <v>0</v>
      </c>
      <c r="G45" s="32">
        <v>0</v>
      </c>
      <c r="H45" s="25">
        <f>F45*G45*36</f>
        <v>0</v>
      </c>
    </row>
    <row r="46" spans="1:8" x14ac:dyDescent="0.35">
      <c r="A46" s="24">
        <v>3</v>
      </c>
      <c r="B46" s="105" t="s">
        <v>13</v>
      </c>
      <c r="C46" s="12">
        <v>12</v>
      </c>
      <c r="D46" s="41">
        <v>0</v>
      </c>
      <c r="E46" s="41">
        <v>0</v>
      </c>
      <c r="F46" s="34">
        <f t="shared" si="3"/>
        <v>0</v>
      </c>
      <c r="G46" s="32">
        <v>0</v>
      </c>
      <c r="H46" s="25">
        <f>F46*G46*36</f>
        <v>0</v>
      </c>
    </row>
    <row r="47" spans="1:8" x14ac:dyDescent="0.35">
      <c r="A47" s="24">
        <v>4</v>
      </c>
      <c r="B47" s="105" t="s">
        <v>14</v>
      </c>
      <c r="C47" s="12">
        <v>12</v>
      </c>
      <c r="D47" s="41">
        <v>0</v>
      </c>
      <c r="E47" s="41">
        <v>0</v>
      </c>
      <c r="F47" s="34">
        <f t="shared" si="3"/>
        <v>0</v>
      </c>
      <c r="G47" s="32">
        <v>0</v>
      </c>
      <c r="H47" s="25">
        <f>F47*G47*36</f>
        <v>0</v>
      </c>
    </row>
    <row r="48" spans="1:8" ht="28" x14ac:dyDescent="0.35">
      <c r="A48" s="9"/>
      <c r="B48" s="20"/>
      <c r="C48" s="116">
        <v>74</v>
      </c>
      <c r="D48" s="20"/>
      <c r="E48" s="20"/>
      <c r="F48" s="20"/>
      <c r="G48" s="20" t="s">
        <v>184</v>
      </c>
      <c r="H48" s="45">
        <f>SUM(H44:H47)</f>
        <v>0</v>
      </c>
    </row>
    <row r="49" spans="1:10" s="30" customFormat="1" x14ac:dyDescent="0.35">
      <c r="B49" s="141"/>
      <c r="C49" s="141"/>
      <c r="D49" s="141"/>
      <c r="E49" s="141"/>
      <c r="F49" s="141"/>
      <c r="G49" s="141"/>
      <c r="H49" s="144"/>
      <c r="I49" s="29"/>
    </row>
    <row r="50" spans="1:10" s="30" customFormat="1" x14ac:dyDescent="0.35">
      <c r="B50" s="29"/>
      <c r="C50" s="35"/>
      <c r="D50" s="35"/>
      <c r="E50" s="35"/>
      <c r="F50" s="35"/>
      <c r="G50" s="35"/>
      <c r="H50" s="35"/>
      <c r="I50" s="29"/>
    </row>
    <row r="51" spans="1:10" s="30" customFormat="1" x14ac:dyDescent="0.35">
      <c r="B51" s="139" t="s">
        <v>142</v>
      </c>
      <c r="C51" s="142"/>
      <c r="D51" s="142"/>
      <c r="E51" s="142"/>
      <c r="F51" s="142"/>
      <c r="G51" s="142"/>
      <c r="H51" s="143"/>
    </row>
    <row r="52" spans="1:10" x14ac:dyDescent="0.35">
      <c r="A52" s="117" t="s">
        <v>161</v>
      </c>
      <c r="B52" s="14"/>
      <c r="C52" s="182" t="s">
        <v>150</v>
      </c>
      <c r="D52" s="185"/>
      <c r="E52" s="183"/>
      <c r="F52" s="182" t="s">
        <v>147</v>
      </c>
      <c r="G52" s="183"/>
      <c r="H52" s="11" t="s">
        <v>9</v>
      </c>
    </row>
    <row r="53" spans="1:10" ht="127.5" customHeight="1" x14ac:dyDescent="0.35">
      <c r="A53" s="117">
        <v>1</v>
      </c>
      <c r="B53" s="13" t="s">
        <v>151</v>
      </c>
      <c r="C53" s="199">
        <v>0</v>
      </c>
      <c r="D53" s="200"/>
      <c r="E53" s="201"/>
      <c r="F53" s="180">
        <v>36</v>
      </c>
      <c r="G53" s="181"/>
      <c r="H53" s="48">
        <f>C53*F53</f>
        <v>0</v>
      </c>
    </row>
    <row r="54" spans="1:10" s="30" customFormat="1" ht="20.25" customHeight="1" x14ac:dyDescent="0.35">
      <c r="A54"/>
      <c r="B54" s="35"/>
      <c r="C54" s="35"/>
      <c r="D54" s="35"/>
      <c r="E54" s="35"/>
      <c r="F54" s="35"/>
      <c r="G54" s="35"/>
      <c r="H54" s="29"/>
    </row>
    <row r="55" spans="1:10" x14ac:dyDescent="0.35">
      <c r="B55" s="47"/>
      <c r="C55" s="47"/>
      <c r="D55" s="47"/>
      <c r="E55" s="47"/>
      <c r="F55" s="47"/>
      <c r="G55" s="47"/>
      <c r="H55" s="47"/>
    </row>
    <row r="56" spans="1:10" x14ac:dyDescent="0.35">
      <c r="A56" s="133"/>
      <c r="B56" s="140" t="s">
        <v>143</v>
      </c>
      <c r="C56" s="134"/>
      <c r="D56" s="134"/>
      <c r="E56" s="134"/>
      <c r="F56" s="134"/>
      <c r="G56" s="134"/>
      <c r="H56" s="134"/>
      <c r="I56" s="133"/>
      <c r="J56" s="133"/>
    </row>
    <row r="57" spans="1:10" ht="57.75" customHeight="1" x14ac:dyDescent="0.35">
      <c r="A57" s="61"/>
      <c r="B57" s="186" t="s">
        <v>160</v>
      </c>
      <c r="C57" s="186"/>
      <c r="D57" s="186"/>
      <c r="E57" s="186"/>
      <c r="F57" s="186" t="s">
        <v>153</v>
      </c>
      <c r="G57" s="186"/>
      <c r="H57" s="186"/>
      <c r="I57" s="186"/>
      <c r="J57" s="188" t="s">
        <v>149</v>
      </c>
    </row>
    <row r="58" spans="1:10" ht="15.75" customHeight="1" x14ac:dyDescent="0.35">
      <c r="A58" s="187" t="s">
        <v>161</v>
      </c>
      <c r="B58" s="189" t="s">
        <v>19</v>
      </c>
      <c r="C58" s="189" t="s">
        <v>146</v>
      </c>
      <c r="D58" s="188" t="s">
        <v>152</v>
      </c>
      <c r="E58" s="188" t="s">
        <v>157</v>
      </c>
      <c r="F58" s="188" t="s">
        <v>154</v>
      </c>
      <c r="G58" s="188" t="s">
        <v>12</v>
      </c>
      <c r="H58" s="188" t="s">
        <v>42</v>
      </c>
      <c r="I58" s="188" t="s">
        <v>44</v>
      </c>
      <c r="J58" s="188"/>
    </row>
    <row r="59" spans="1:10" x14ac:dyDescent="0.35">
      <c r="A59" s="187"/>
      <c r="B59" s="189"/>
      <c r="C59" s="189"/>
      <c r="D59" s="188"/>
      <c r="E59" s="188"/>
      <c r="F59" s="188"/>
      <c r="G59" s="188"/>
      <c r="H59" s="188"/>
      <c r="I59" s="188"/>
      <c r="J59" s="188"/>
    </row>
    <row r="60" spans="1:10" ht="34.5" customHeight="1" x14ac:dyDescent="0.35">
      <c r="A60" s="187"/>
      <c r="B60" s="189"/>
      <c r="C60" s="189"/>
      <c r="D60" s="188"/>
      <c r="E60" s="188"/>
      <c r="F60" s="188"/>
      <c r="G60" s="188"/>
      <c r="H60" s="188"/>
      <c r="I60" s="188"/>
      <c r="J60" s="188"/>
    </row>
    <row r="61" spans="1:10" x14ac:dyDescent="0.35">
      <c r="A61" s="131">
        <v>1</v>
      </c>
      <c r="B61" s="122" t="s">
        <v>21</v>
      </c>
      <c r="C61" s="122" t="s">
        <v>22</v>
      </c>
      <c r="D61" s="123">
        <v>0</v>
      </c>
      <c r="E61" s="57">
        <v>156</v>
      </c>
      <c r="F61" s="188">
        <v>223</v>
      </c>
      <c r="G61" s="188">
        <v>339</v>
      </c>
      <c r="H61" s="188">
        <v>26</v>
      </c>
      <c r="I61" s="188">
        <v>51</v>
      </c>
      <c r="J61" s="124">
        <f t="shared" ref="J61:J67" si="4">D61*E61*($F$61+$G$61+$H$61+$I$61)</f>
        <v>0</v>
      </c>
    </row>
    <row r="62" spans="1:10" x14ac:dyDescent="0.35">
      <c r="A62" s="131">
        <v>2</v>
      </c>
      <c r="B62" s="122" t="s">
        <v>23</v>
      </c>
      <c r="C62" s="122" t="s">
        <v>24</v>
      </c>
      <c r="D62" s="123">
        <v>0</v>
      </c>
      <c r="E62" s="57">
        <v>156</v>
      </c>
      <c r="F62" s="188"/>
      <c r="G62" s="188"/>
      <c r="H62" s="188"/>
      <c r="I62" s="188"/>
      <c r="J62" s="124">
        <f t="shared" si="4"/>
        <v>0</v>
      </c>
    </row>
    <row r="63" spans="1:10" x14ac:dyDescent="0.35">
      <c r="A63" s="131">
        <v>3</v>
      </c>
      <c r="B63" s="122" t="s">
        <v>25</v>
      </c>
      <c r="C63" s="122" t="s">
        <v>26</v>
      </c>
      <c r="D63" s="123">
        <v>0</v>
      </c>
      <c r="E63" s="57">
        <v>36</v>
      </c>
      <c r="F63" s="188"/>
      <c r="G63" s="188"/>
      <c r="H63" s="188"/>
      <c r="I63" s="188"/>
      <c r="J63" s="124">
        <f t="shared" si="4"/>
        <v>0</v>
      </c>
    </row>
    <row r="64" spans="1:10" x14ac:dyDescent="0.35">
      <c r="A64" s="131">
        <v>4</v>
      </c>
      <c r="B64" s="122" t="s">
        <v>27</v>
      </c>
      <c r="C64" s="122" t="s">
        <v>24</v>
      </c>
      <c r="D64" s="123">
        <v>0</v>
      </c>
      <c r="E64" s="57">
        <v>156</v>
      </c>
      <c r="F64" s="188"/>
      <c r="G64" s="188"/>
      <c r="H64" s="188"/>
      <c r="I64" s="188"/>
      <c r="J64" s="124">
        <f t="shared" si="4"/>
        <v>0</v>
      </c>
    </row>
    <row r="65" spans="1:13" x14ac:dyDescent="0.35">
      <c r="A65" s="131">
        <v>5</v>
      </c>
      <c r="B65" s="122" t="s">
        <v>28</v>
      </c>
      <c r="C65" s="122" t="s">
        <v>29</v>
      </c>
      <c r="D65" s="123">
        <v>0</v>
      </c>
      <c r="E65" s="57">
        <v>36</v>
      </c>
      <c r="F65" s="188"/>
      <c r="G65" s="188"/>
      <c r="H65" s="188"/>
      <c r="I65" s="188"/>
      <c r="J65" s="124">
        <f t="shared" si="4"/>
        <v>0</v>
      </c>
    </row>
    <row r="66" spans="1:13" x14ac:dyDescent="0.35">
      <c r="A66" s="131">
        <v>6</v>
      </c>
      <c r="B66" s="122" t="s">
        <v>30</v>
      </c>
      <c r="C66" s="122" t="s">
        <v>24</v>
      </c>
      <c r="D66" s="123">
        <v>0</v>
      </c>
      <c r="E66" s="57">
        <v>156</v>
      </c>
      <c r="F66" s="188"/>
      <c r="G66" s="188"/>
      <c r="H66" s="188"/>
      <c r="I66" s="188"/>
      <c r="J66" s="124">
        <f t="shared" si="4"/>
        <v>0</v>
      </c>
    </row>
    <row r="67" spans="1:13" x14ac:dyDescent="0.35">
      <c r="A67" s="131">
        <v>7</v>
      </c>
      <c r="B67" s="122" t="s">
        <v>31</v>
      </c>
      <c r="C67" s="122" t="s">
        <v>32</v>
      </c>
      <c r="D67" s="123">
        <v>0</v>
      </c>
      <c r="E67" s="57">
        <v>18</v>
      </c>
      <c r="F67" s="188"/>
      <c r="G67" s="188"/>
      <c r="H67" s="188"/>
      <c r="I67" s="188"/>
      <c r="J67" s="124">
        <f t="shared" si="4"/>
        <v>0</v>
      </c>
    </row>
    <row r="68" spans="1:13" ht="29.25" customHeight="1" x14ac:dyDescent="0.35">
      <c r="A68" s="61"/>
      <c r="B68" s="184" t="s">
        <v>155</v>
      </c>
      <c r="C68" s="184"/>
      <c r="D68" s="184"/>
      <c r="E68" s="184"/>
      <c r="F68" s="184"/>
      <c r="G68" s="184"/>
      <c r="H68" s="184"/>
      <c r="I68" s="184"/>
      <c r="J68" s="124">
        <f>SUM(J61:J67)</f>
        <v>0</v>
      </c>
    </row>
    <row r="69" spans="1:13" ht="33" customHeight="1" x14ac:dyDescent="0.35">
      <c r="A69" s="9"/>
      <c r="B69" s="177" t="s">
        <v>186</v>
      </c>
      <c r="C69" s="177"/>
      <c r="D69" s="177"/>
      <c r="E69" s="177" t="s">
        <v>153</v>
      </c>
      <c r="F69" s="177"/>
      <c r="G69" s="177"/>
      <c r="H69" s="177"/>
      <c r="I69" s="190" t="s">
        <v>149</v>
      </c>
    </row>
    <row r="70" spans="1:13" ht="41.25" customHeight="1" x14ac:dyDescent="0.35">
      <c r="A70" s="24" t="s">
        <v>161</v>
      </c>
      <c r="B70" s="191" t="s">
        <v>19</v>
      </c>
      <c r="C70" s="191" t="s">
        <v>20</v>
      </c>
      <c r="D70" s="190" t="s">
        <v>152</v>
      </c>
      <c r="E70" s="190" t="s">
        <v>157</v>
      </c>
      <c r="F70" s="190" t="s">
        <v>11</v>
      </c>
      <c r="G70" s="190" t="s">
        <v>12</v>
      </c>
      <c r="H70" s="190" t="s">
        <v>13</v>
      </c>
      <c r="I70" s="190"/>
    </row>
    <row r="71" spans="1:13" ht="38.25" customHeight="1" x14ac:dyDescent="0.35">
      <c r="A71" s="24"/>
      <c r="B71" s="191"/>
      <c r="C71" s="191"/>
      <c r="D71" s="190"/>
      <c r="E71" s="190"/>
      <c r="F71" s="190"/>
      <c r="G71" s="190"/>
      <c r="H71" s="190"/>
      <c r="I71" s="190"/>
      <c r="M71" s="31"/>
    </row>
    <row r="72" spans="1:13" ht="28.5" customHeight="1" x14ac:dyDescent="0.35">
      <c r="A72" s="24">
        <v>1</v>
      </c>
      <c r="B72" s="13" t="s">
        <v>33</v>
      </c>
      <c r="C72" s="13" t="s">
        <v>34</v>
      </c>
      <c r="D72" s="32">
        <v>0</v>
      </c>
      <c r="E72" s="12">
        <v>72</v>
      </c>
      <c r="F72" s="190">
        <v>5</v>
      </c>
      <c r="G72" s="190">
        <v>4</v>
      </c>
      <c r="H72" s="192">
        <v>2</v>
      </c>
      <c r="I72" s="46">
        <f>D72*E72*($F$72+$G$72+$H$72)</f>
        <v>0</v>
      </c>
    </row>
    <row r="73" spans="1:13" ht="25.5" customHeight="1" x14ac:dyDescent="0.35">
      <c r="A73" s="24">
        <v>2</v>
      </c>
      <c r="B73" s="13" t="s">
        <v>35</v>
      </c>
      <c r="C73" s="13" t="s">
        <v>36</v>
      </c>
      <c r="D73" s="32">
        <v>0</v>
      </c>
      <c r="E73" s="12">
        <v>72</v>
      </c>
      <c r="F73" s="190"/>
      <c r="G73" s="190"/>
      <c r="H73" s="192"/>
      <c r="I73" s="46">
        <f>D73*E73*($F$72+$G$72+$H$72)</f>
        <v>0</v>
      </c>
    </row>
    <row r="74" spans="1:13" ht="32.25" customHeight="1" x14ac:dyDescent="0.35">
      <c r="A74" s="24">
        <v>3</v>
      </c>
      <c r="B74" s="13" t="s">
        <v>37</v>
      </c>
      <c r="C74" s="13" t="s">
        <v>34</v>
      </c>
      <c r="D74" s="32">
        <v>0</v>
      </c>
      <c r="E74" s="12">
        <v>72</v>
      </c>
      <c r="F74" s="190"/>
      <c r="G74" s="190"/>
      <c r="H74" s="192"/>
      <c r="I74" s="46">
        <f>D74*E74*($F$72+$G$72+$H$72)</f>
        <v>0</v>
      </c>
    </row>
    <row r="75" spans="1:13" ht="33" customHeight="1" x14ac:dyDescent="0.35">
      <c r="A75" s="9"/>
      <c r="B75" s="176" t="s">
        <v>155</v>
      </c>
      <c r="C75" s="176"/>
      <c r="D75" s="176"/>
      <c r="E75" s="176"/>
      <c r="F75" s="176"/>
      <c r="G75" s="176"/>
      <c r="H75" s="176"/>
      <c r="I75" s="46">
        <f>SUM(I72:I74)</f>
        <v>0</v>
      </c>
    </row>
    <row r="76" spans="1:13" ht="33" customHeight="1" x14ac:dyDescent="0.35">
      <c r="A76" s="9"/>
      <c r="B76" s="193" t="s">
        <v>185</v>
      </c>
      <c r="C76" s="193"/>
      <c r="D76" s="193"/>
      <c r="E76" s="193"/>
      <c r="F76" s="193"/>
      <c r="G76" s="193"/>
      <c r="H76" s="193"/>
      <c r="I76" s="118">
        <f>SUM(I75+J68)</f>
        <v>0</v>
      </c>
      <c r="L76" s="31"/>
    </row>
    <row r="77" spans="1:13" x14ac:dyDescent="0.35">
      <c r="B77" s="10"/>
      <c r="C77" s="10"/>
      <c r="D77" s="10"/>
      <c r="E77" s="10"/>
      <c r="F77" s="10"/>
      <c r="G77" s="10"/>
      <c r="H77" s="10"/>
    </row>
    <row r="78" spans="1:13" x14ac:dyDescent="0.35">
      <c r="B78" s="10"/>
      <c r="C78" s="10"/>
      <c r="D78" s="10"/>
      <c r="E78" s="10"/>
      <c r="F78" s="10"/>
      <c r="G78" s="10"/>
      <c r="H78" s="10"/>
    </row>
    <row r="79" spans="1:13" s="125" customFormat="1" x14ac:dyDescent="0.35">
      <c r="B79" s="145" t="s">
        <v>144</v>
      </c>
      <c r="C79" s="10"/>
      <c r="D79" s="10"/>
      <c r="E79" s="10"/>
      <c r="F79" s="10"/>
      <c r="G79" s="10"/>
      <c r="H79" s="10"/>
    </row>
    <row r="80" spans="1:13" ht="27.75" customHeight="1" x14ac:dyDescent="0.35">
      <c r="A80" s="9"/>
      <c r="B80" s="177" t="s">
        <v>159</v>
      </c>
      <c r="C80" s="177"/>
      <c r="D80" s="177"/>
      <c r="E80" s="177"/>
      <c r="F80" s="194" t="s">
        <v>153</v>
      </c>
      <c r="G80" s="195"/>
      <c r="H80" s="195"/>
      <c r="I80" s="196"/>
      <c r="J80" s="119"/>
    </row>
    <row r="81" spans="1:10" ht="100.5" customHeight="1" x14ac:dyDescent="0.35">
      <c r="A81" s="192" t="s">
        <v>161</v>
      </c>
      <c r="B81" s="191" t="s">
        <v>19</v>
      </c>
      <c r="C81" s="191" t="s">
        <v>146</v>
      </c>
      <c r="D81" s="190" t="s">
        <v>152</v>
      </c>
      <c r="E81" s="190" t="s">
        <v>157</v>
      </c>
      <c r="F81" s="190" t="s">
        <v>154</v>
      </c>
      <c r="G81" s="190" t="s">
        <v>12</v>
      </c>
      <c r="H81" s="190" t="s">
        <v>42</v>
      </c>
      <c r="I81" s="190" t="s">
        <v>44</v>
      </c>
      <c r="J81" s="190" t="s">
        <v>149</v>
      </c>
    </row>
    <row r="82" spans="1:10" x14ac:dyDescent="0.35">
      <c r="A82" s="192"/>
      <c r="B82" s="191"/>
      <c r="C82" s="191"/>
      <c r="D82" s="190"/>
      <c r="E82" s="190"/>
      <c r="F82" s="190"/>
      <c r="G82" s="190"/>
      <c r="H82" s="190"/>
      <c r="I82" s="190"/>
      <c r="J82" s="190"/>
    </row>
    <row r="83" spans="1:10" x14ac:dyDescent="0.35">
      <c r="A83" s="192"/>
      <c r="B83" s="191"/>
      <c r="C83" s="191"/>
      <c r="D83" s="190"/>
      <c r="E83" s="190"/>
      <c r="F83" s="190"/>
      <c r="G83" s="190"/>
      <c r="H83" s="190"/>
      <c r="I83" s="190"/>
      <c r="J83" s="190"/>
    </row>
    <row r="84" spans="1:10" ht="33" customHeight="1" x14ac:dyDescent="0.35">
      <c r="A84" s="117">
        <v>1</v>
      </c>
      <c r="B84" s="13" t="s">
        <v>21</v>
      </c>
      <c r="C84" s="13" t="s">
        <v>36</v>
      </c>
      <c r="D84" s="32">
        <v>0</v>
      </c>
      <c r="E84" s="12">
        <v>72</v>
      </c>
      <c r="F84" s="190">
        <v>135</v>
      </c>
      <c r="G84" s="190">
        <v>79</v>
      </c>
      <c r="H84" s="190">
        <v>33</v>
      </c>
      <c r="I84" s="190">
        <v>28</v>
      </c>
      <c r="J84" s="46">
        <f t="shared" ref="J84:J90" si="5">D84*E84*($F$84+$G$84+$H$84+$I$84)</f>
        <v>0</v>
      </c>
    </row>
    <row r="85" spans="1:10" ht="32.25" customHeight="1" x14ac:dyDescent="0.35">
      <c r="A85" s="117">
        <v>2</v>
      </c>
      <c r="B85" s="13" t="s">
        <v>23</v>
      </c>
      <c r="C85" s="13" t="s">
        <v>36</v>
      </c>
      <c r="D85" s="32">
        <v>0</v>
      </c>
      <c r="E85" s="12">
        <v>72</v>
      </c>
      <c r="F85" s="190"/>
      <c r="G85" s="190"/>
      <c r="H85" s="190"/>
      <c r="I85" s="190"/>
      <c r="J85" s="46">
        <f t="shared" si="5"/>
        <v>0</v>
      </c>
    </row>
    <row r="86" spans="1:10" x14ac:dyDescent="0.35">
      <c r="A86" s="117">
        <v>3</v>
      </c>
      <c r="B86" s="13" t="s">
        <v>25</v>
      </c>
      <c r="C86" s="13" t="s">
        <v>38</v>
      </c>
      <c r="D86" s="32">
        <v>0</v>
      </c>
      <c r="E86" s="12">
        <v>12</v>
      </c>
      <c r="F86" s="190"/>
      <c r="G86" s="190"/>
      <c r="H86" s="190"/>
      <c r="I86" s="190"/>
      <c r="J86" s="46">
        <f t="shared" si="5"/>
        <v>0</v>
      </c>
    </row>
    <row r="87" spans="1:10" ht="30" customHeight="1" x14ac:dyDescent="0.35">
      <c r="A87" s="117">
        <v>4</v>
      </c>
      <c r="B87" s="13" t="s">
        <v>27</v>
      </c>
      <c r="C87" s="13" t="s">
        <v>36</v>
      </c>
      <c r="D87" s="32">
        <v>0</v>
      </c>
      <c r="E87" s="12">
        <v>72</v>
      </c>
      <c r="F87" s="190"/>
      <c r="G87" s="190"/>
      <c r="H87" s="190"/>
      <c r="I87" s="190"/>
      <c r="J87" s="46">
        <f t="shared" si="5"/>
        <v>0</v>
      </c>
    </row>
    <row r="88" spans="1:10" x14ac:dyDescent="0.35">
      <c r="A88" s="117">
        <v>5</v>
      </c>
      <c r="B88" s="13" t="s">
        <v>28</v>
      </c>
      <c r="C88" s="13" t="s">
        <v>39</v>
      </c>
      <c r="D88" s="32">
        <v>0</v>
      </c>
      <c r="E88" s="12">
        <v>12</v>
      </c>
      <c r="F88" s="190"/>
      <c r="G88" s="190"/>
      <c r="H88" s="190"/>
      <c r="I88" s="190"/>
      <c r="J88" s="46">
        <f t="shared" si="5"/>
        <v>0</v>
      </c>
    </row>
    <row r="89" spans="1:10" x14ac:dyDescent="0.35">
      <c r="A89" s="117">
        <v>6</v>
      </c>
      <c r="B89" s="13" t="s">
        <v>30</v>
      </c>
      <c r="C89" s="13" t="s">
        <v>24</v>
      </c>
      <c r="D89" s="32">
        <v>0</v>
      </c>
      <c r="E89" s="12">
        <v>156</v>
      </c>
      <c r="F89" s="190"/>
      <c r="G89" s="190"/>
      <c r="H89" s="190"/>
      <c r="I89" s="190"/>
      <c r="J89" s="46">
        <f t="shared" si="5"/>
        <v>0</v>
      </c>
    </row>
    <row r="90" spans="1:10" x14ac:dyDescent="0.35">
      <c r="A90" s="117">
        <v>7</v>
      </c>
      <c r="B90" s="13" t="s">
        <v>31</v>
      </c>
      <c r="C90" s="13" t="s">
        <v>32</v>
      </c>
      <c r="D90" s="32">
        <v>0</v>
      </c>
      <c r="E90" s="12">
        <v>18</v>
      </c>
      <c r="F90" s="190"/>
      <c r="G90" s="190"/>
      <c r="H90" s="190"/>
      <c r="I90" s="190"/>
      <c r="J90" s="46">
        <f t="shared" si="5"/>
        <v>0</v>
      </c>
    </row>
    <row r="91" spans="1:10" ht="29.25" customHeight="1" x14ac:dyDescent="0.35">
      <c r="A91" s="117"/>
      <c r="B91" s="176" t="s">
        <v>155</v>
      </c>
      <c r="C91" s="176"/>
      <c r="D91" s="176"/>
      <c r="E91" s="176"/>
      <c r="F91" s="176"/>
      <c r="G91" s="176"/>
      <c r="H91" s="176"/>
      <c r="I91" s="176"/>
      <c r="J91" s="46">
        <f>SUM(J84:J90)</f>
        <v>0</v>
      </c>
    </row>
    <row r="92" spans="1:10" s="126" customFormat="1" ht="57.75" customHeight="1" x14ac:dyDescent="0.35">
      <c r="B92" s="146" t="s">
        <v>145</v>
      </c>
    </row>
    <row r="93" spans="1:10" ht="27.75" customHeight="1" x14ac:dyDescent="0.35">
      <c r="A93" s="9"/>
      <c r="B93" s="177" t="s">
        <v>158</v>
      </c>
      <c r="C93" s="177"/>
      <c r="D93" s="177"/>
      <c r="E93" s="177"/>
      <c r="F93" s="177" t="s">
        <v>153</v>
      </c>
      <c r="G93" s="177"/>
      <c r="H93" s="177"/>
      <c r="I93" s="177"/>
      <c r="J93" s="177"/>
    </row>
    <row r="94" spans="1:10" ht="30" customHeight="1" x14ac:dyDescent="0.35">
      <c r="A94" s="192" t="s">
        <v>161</v>
      </c>
      <c r="B94" s="191" t="s">
        <v>19</v>
      </c>
      <c r="C94" s="191" t="s">
        <v>146</v>
      </c>
      <c r="D94" s="190" t="s">
        <v>152</v>
      </c>
      <c r="E94" s="190" t="s">
        <v>157</v>
      </c>
      <c r="F94" s="13" t="s">
        <v>187</v>
      </c>
      <c r="G94" s="13" t="s">
        <v>12</v>
      </c>
      <c r="H94" s="13" t="s">
        <v>42</v>
      </c>
      <c r="I94" s="13" t="s">
        <v>44</v>
      </c>
      <c r="J94" s="36" t="s">
        <v>156</v>
      </c>
    </row>
    <row r="95" spans="1:10" ht="15.75" customHeight="1" x14ac:dyDescent="0.35">
      <c r="A95" s="192"/>
      <c r="B95" s="191"/>
      <c r="C95" s="191"/>
      <c r="D95" s="190"/>
      <c r="E95" s="190"/>
      <c r="F95" s="12">
        <v>369</v>
      </c>
      <c r="G95" s="12">
        <v>41</v>
      </c>
      <c r="H95" s="12">
        <v>14</v>
      </c>
      <c r="I95" s="12">
        <v>14</v>
      </c>
      <c r="J95" s="12">
        <f>SUM(F95:I95)</f>
        <v>438</v>
      </c>
    </row>
    <row r="96" spans="1:10" ht="66" customHeight="1" x14ac:dyDescent="0.35">
      <c r="A96" s="192"/>
      <c r="B96" s="191"/>
      <c r="C96" s="191"/>
      <c r="D96" s="190"/>
      <c r="E96" s="190"/>
      <c r="F96" s="13" t="s">
        <v>40</v>
      </c>
      <c r="G96" s="13" t="s">
        <v>41</v>
      </c>
      <c r="H96" s="13" t="s">
        <v>43</v>
      </c>
      <c r="I96" s="13" t="s">
        <v>43</v>
      </c>
      <c r="J96" s="13" t="s">
        <v>149</v>
      </c>
    </row>
    <row r="97" spans="1:11" x14ac:dyDescent="0.35">
      <c r="A97" s="117">
        <v>1</v>
      </c>
      <c r="B97" s="13" t="s">
        <v>21</v>
      </c>
      <c r="C97" s="13" t="s">
        <v>45</v>
      </c>
      <c r="D97" s="32">
        <v>0</v>
      </c>
      <c r="E97" s="12">
        <v>18</v>
      </c>
      <c r="F97" s="190">
        <v>369</v>
      </c>
      <c r="G97" s="190">
        <v>41</v>
      </c>
      <c r="H97" s="190">
        <v>14</v>
      </c>
      <c r="I97" s="190">
        <v>14</v>
      </c>
      <c r="J97" s="46">
        <f t="shared" ref="J97:J103" si="6">$J$95*D97*E97</f>
        <v>0</v>
      </c>
    </row>
    <row r="98" spans="1:11" x14ac:dyDescent="0.35">
      <c r="A98" s="117">
        <v>2</v>
      </c>
      <c r="B98" s="13" t="s">
        <v>23</v>
      </c>
      <c r="C98" s="13" t="s">
        <v>46</v>
      </c>
      <c r="D98" s="32">
        <v>0</v>
      </c>
      <c r="E98" s="12">
        <v>18</v>
      </c>
      <c r="F98" s="190"/>
      <c r="G98" s="190"/>
      <c r="H98" s="190"/>
      <c r="I98" s="190"/>
      <c r="J98" s="46">
        <f t="shared" si="6"/>
        <v>0</v>
      </c>
    </row>
    <row r="99" spans="1:11" x14ac:dyDescent="0.35">
      <c r="A99" s="117">
        <v>3</v>
      </c>
      <c r="B99" s="13" t="s">
        <v>25</v>
      </c>
      <c r="C99" s="13" t="s">
        <v>47</v>
      </c>
      <c r="D99" s="32">
        <v>0</v>
      </c>
      <c r="E99" s="12">
        <v>6</v>
      </c>
      <c r="F99" s="190"/>
      <c r="G99" s="190"/>
      <c r="H99" s="190"/>
      <c r="I99" s="190"/>
      <c r="J99" s="46">
        <f t="shared" si="6"/>
        <v>0</v>
      </c>
    </row>
    <row r="100" spans="1:11" x14ac:dyDescent="0.35">
      <c r="A100" s="117">
        <v>4</v>
      </c>
      <c r="B100" s="13" t="s">
        <v>27</v>
      </c>
      <c r="C100" s="13" t="s">
        <v>46</v>
      </c>
      <c r="D100" s="32">
        <v>0</v>
      </c>
      <c r="E100" s="12">
        <v>18</v>
      </c>
      <c r="F100" s="190"/>
      <c r="G100" s="190"/>
      <c r="H100" s="190"/>
      <c r="I100" s="190"/>
      <c r="J100" s="46">
        <f t="shared" si="6"/>
        <v>0</v>
      </c>
    </row>
    <row r="101" spans="1:11" x14ac:dyDescent="0.35">
      <c r="A101" s="117">
        <v>5</v>
      </c>
      <c r="B101" s="13" t="s">
        <v>28</v>
      </c>
      <c r="C101" s="13" t="s">
        <v>47</v>
      </c>
      <c r="D101" s="32">
        <v>0</v>
      </c>
      <c r="E101" s="12">
        <v>6</v>
      </c>
      <c r="F101" s="190"/>
      <c r="G101" s="190"/>
      <c r="H101" s="190"/>
      <c r="I101" s="190"/>
      <c r="J101" s="46">
        <f t="shared" si="6"/>
        <v>0</v>
      </c>
    </row>
    <row r="102" spans="1:11" x14ac:dyDescent="0.35">
      <c r="A102" s="117">
        <v>6</v>
      </c>
      <c r="B102" s="13" t="s">
        <v>30</v>
      </c>
      <c r="C102" s="13" t="s">
        <v>48</v>
      </c>
      <c r="D102" s="32">
        <v>0</v>
      </c>
      <c r="E102" s="12">
        <v>36</v>
      </c>
      <c r="F102" s="190"/>
      <c r="G102" s="190"/>
      <c r="H102" s="190"/>
      <c r="I102" s="190"/>
      <c r="J102" s="46">
        <f t="shared" si="6"/>
        <v>0</v>
      </c>
    </row>
    <row r="103" spans="1:11" x14ac:dyDescent="0.35">
      <c r="A103" s="117">
        <v>7</v>
      </c>
      <c r="B103" s="13" t="s">
        <v>31</v>
      </c>
      <c r="C103" s="13" t="s">
        <v>32</v>
      </c>
      <c r="D103" s="32">
        <v>0</v>
      </c>
      <c r="E103" s="12">
        <v>18</v>
      </c>
      <c r="F103" s="190"/>
      <c r="G103" s="190"/>
      <c r="H103" s="190"/>
      <c r="I103" s="190"/>
      <c r="J103" s="46">
        <f t="shared" si="6"/>
        <v>0</v>
      </c>
    </row>
    <row r="104" spans="1:11" ht="28.5" customHeight="1" x14ac:dyDescent="0.35">
      <c r="A104" s="9"/>
      <c r="B104" s="176" t="s">
        <v>155</v>
      </c>
      <c r="C104" s="176"/>
      <c r="D104" s="176"/>
      <c r="E104" s="176"/>
      <c r="F104" s="176"/>
      <c r="G104" s="176"/>
      <c r="H104" s="176"/>
      <c r="I104" s="176"/>
      <c r="J104" s="46">
        <f>SUM(J97:J103)</f>
        <v>0</v>
      </c>
    </row>
    <row r="105" spans="1:11" x14ac:dyDescent="0.35">
      <c r="B105" s="10"/>
      <c r="C105" s="10"/>
      <c r="D105" s="10"/>
      <c r="E105" s="10"/>
      <c r="F105" s="10"/>
      <c r="G105" s="10"/>
      <c r="H105" s="10"/>
    </row>
    <row r="106" spans="1:11" x14ac:dyDescent="0.35">
      <c r="B106" s="147" t="s">
        <v>191</v>
      </c>
      <c r="C106"/>
    </row>
    <row r="107" spans="1:11" ht="15" customHeight="1" x14ac:dyDescent="0.35">
      <c r="A107" s="178" t="s">
        <v>188</v>
      </c>
      <c r="B107" s="178"/>
      <c r="C107" s="178"/>
      <c r="D107" s="178"/>
      <c r="E107" s="178"/>
      <c r="F107" s="130"/>
    </row>
    <row r="108" spans="1:11" ht="58" x14ac:dyDescent="0.35">
      <c r="A108" s="120" t="s">
        <v>49</v>
      </c>
      <c r="B108" s="121" t="s">
        <v>50</v>
      </c>
      <c r="C108" s="26" t="s">
        <v>136</v>
      </c>
      <c r="D108" s="121" t="s">
        <v>135</v>
      </c>
      <c r="E108" s="121" t="s">
        <v>9</v>
      </c>
      <c r="F108" s="127"/>
      <c r="G108" s="33"/>
    </row>
    <row r="109" spans="1:11" ht="43.5" x14ac:dyDescent="0.35">
      <c r="A109" s="57">
        <v>1</v>
      </c>
      <c r="B109" s="122" t="s">
        <v>51</v>
      </c>
      <c r="C109" s="131">
        <v>150</v>
      </c>
      <c r="D109" s="123">
        <v>0</v>
      </c>
      <c r="E109" s="124">
        <f>C109*D109</f>
        <v>0</v>
      </c>
      <c r="F109" s="128"/>
      <c r="G109" s="10"/>
      <c r="H109" s="27"/>
      <c r="I109" s="27"/>
      <c r="J109" s="27"/>
      <c r="K109" s="27"/>
    </row>
    <row r="110" spans="1:11" ht="43.5" x14ac:dyDescent="0.35">
      <c r="A110" s="57">
        <v>2</v>
      </c>
      <c r="B110" s="122" t="s">
        <v>52</v>
      </c>
      <c r="C110" s="131">
        <v>150</v>
      </c>
      <c r="D110" s="123">
        <v>0</v>
      </c>
      <c r="E110" s="124">
        <f t="shared" ref="E110:E123" si="7">C110*D110</f>
        <v>0</v>
      </c>
      <c r="F110" s="128"/>
      <c r="G110" s="10"/>
    </row>
    <row r="111" spans="1:11" ht="29" x14ac:dyDescent="0.35">
      <c r="A111" s="57">
        <v>3</v>
      </c>
      <c r="B111" s="122" t="s">
        <v>53</v>
      </c>
      <c r="C111" s="131">
        <v>100</v>
      </c>
      <c r="D111" s="123">
        <v>0</v>
      </c>
      <c r="E111" s="124">
        <f t="shared" si="7"/>
        <v>0</v>
      </c>
      <c r="F111" s="128"/>
      <c r="G111" s="10"/>
    </row>
    <row r="112" spans="1:11" ht="29" x14ac:dyDescent="0.35">
      <c r="A112" s="57">
        <v>4</v>
      </c>
      <c r="B112" s="122" t="s">
        <v>54</v>
      </c>
      <c r="C112" s="131">
        <v>50</v>
      </c>
      <c r="D112" s="123">
        <v>0</v>
      </c>
      <c r="E112" s="124">
        <f t="shared" si="7"/>
        <v>0</v>
      </c>
      <c r="F112" s="128"/>
      <c r="G112" s="10"/>
    </row>
    <row r="113" spans="1:7" ht="29" x14ac:dyDescent="0.35">
      <c r="A113" s="57">
        <v>5</v>
      </c>
      <c r="B113" s="122" t="s">
        <v>55</v>
      </c>
      <c r="C113" s="131">
        <v>150</v>
      </c>
      <c r="D113" s="123">
        <v>0</v>
      </c>
      <c r="E113" s="124">
        <f t="shared" si="7"/>
        <v>0</v>
      </c>
      <c r="F113" s="128"/>
      <c r="G113" s="10"/>
    </row>
    <row r="114" spans="1:7" ht="29" x14ac:dyDescent="0.35">
      <c r="A114" s="57">
        <v>6</v>
      </c>
      <c r="B114" s="122" t="s">
        <v>56</v>
      </c>
      <c r="C114" s="131">
        <v>150</v>
      </c>
      <c r="D114" s="123">
        <v>0</v>
      </c>
      <c r="E114" s="124">
        <f t="shared" si="7"/>
        <v>0</v>
      </c>
      <c r="F114" s="128"/>
      <c r="G114" s="10"/>
    </row>
    <row r="115" spans="1:7" ht="43.5" x14ac:dyDescent="0.35">
      <c r="A115" s="57">
        <v>7</v>
      </c>
      <c r="B115" s="122" t="s">
        <v>57</v>
      </c>
      <c r="C115" s="131">
        <v>150</v>
      </c>
      <c r="D115" s="123">
        <v>0</v>
      </c>
      <c r="E115" s="124">
        <f t="shared" si="7"/>
        <v>0</v>
      </c>
      <c r="F115" s="128"/>
      <c r="G115" s="10"/>
    </row>
    <row r="116" spans="1:7" x14ac:dyDescent="0.35">
      <c r="A116" s="57">
        <v>8</v>
      </c>
      <c r="B116" s="122" t="s">
        <v>58</v>
      </c>
      <c r="C116" s="131">
        <v>50</v>
      </c>
      <c r="D116" s="123">
        <v>0</v>
      </c>
      <c r="E116" s="124">
        <f t="shared" si="7"/>
        <v>0</v>
      </c>
      <c r="F116" s="128"/>
      <c r="G116" s="10"/>
    </row>
    <row r="117" spans="1:7" x14ac:dyDescent="0.35">
      <c r="A117" s="57">
        <v>9</v>
      </c>
      <c r="B117" s="122" t="s">
        <v>59</v>
      </c>
      <c r="C117" s="131">
        <v>150</v>
      </c>
      <c r="D117" s="123">
        <v>0</v>
      </c>
      <c r="E117" s="124">
        <f t="shared" si="7"/>
        <v>0</v>
      </c>
      <c r="F117" s="128"/>
      <c r="G117" s="10"/>
    </row>
    <row r="118" spans="1:7" ht="29" x14ac:dyDescent="0.35">
      <c r="A118" s="57">
        <v>10</v>
      </c>
      <c r="B118" s="122" t="s">
        <v>60</v>
      </c>
      <c r="C118" s="131">
        <v>100</v>
      </c>
      <c r="D118" s="123">
        <v>0</v>
      </c>
      <c r="E118" s="124">
        <f t="shared" si="7"/>
        <v>0</v>
      </c>
      <c r="F118" s="128"/>
      <c r="G118" s="10"/>
    </row>
    <row r="119" spans="1:7" x14ac:dyDescent="0.35">
      <c r="A119" s="57">
        <v>11</v>
      </c>
      <c r="B119" s="122" t="s">
        <v>61</v>
      </c>
      <c r="C119" s="131">
        <v>50</v>
      </c>
      <c r="D119" s="123">
        <v>0</v>
      </c>
      <c r="E119" s="124">
        <f t="shared" si="7"/>
        <v>0</v>
      </c>
      <c r="F119" s="128"/>
      <c r="G119" s="10"/>
    </row>
    <row r="120" spans="1:7" ht="87" x14ac:dyDescent="0.35">
      <c r="A120" s="57">
        <v>12</v>
      </c>
      <c r="B120" s="122" t="s">
        <v>62</v>
      </c>
      <c r="C120" s="131">
        <v>50</v>
      </c>
      <c r="D120" s="123">
        <v>0</v>
      </c>
      <c r="E120" s="124">
        <f t="shared" si="7"/>
        <v>0</v>
      </c>
      <c r="F120" s="128"/>
      <c r="G120" s="10"/>
    </row>
    <row r="121" spans="1:7" x14ac:dyDescent="0.35">
      <c r="A121" s="57">
        <v>13</v>
      </c>
      <c r="B121" s="122" t="s">
        <v>63</v>
      </c>
      <c r="C121" s="131">
        <v>50</v>
      </c>
      <c r="D121" s="123">
        <v>0</v>
      </c>
      <c r="E121" s="124">
        <f t="shared" si="7"/>
        <v>0</v>
      </c>
      <c r="F121" s="128"/>
      <c r="G121" s="10"/>
    </row>
    <row r="122" spans="1:7" ht="43.5" x14ac:dyDescent="0.35">
      <c r="A122" s="57">
        <v>14</v>
      </c>
      <c r="B122" s="122" t="s">
        <v>64</v>
      </c>
      <c r="C122" s="131">
        <v>300</v>
      </c>
      <c r="D122" s="123">
        <v>0</v>
      </c>
      <c r="E122" s="124">
        <f t="shared" si="7"/>
        <v>0</v>
      </c>
      <c r="F122" s="128"/>
      <c r="G122" s="10"/>
    </row>
    <row r="123" spans="1:7" ht="43.5" x14ac:dyDescent="0.35">
      <c r="A123" s="57">
        <v>15</v>
      </c>
      <c r="B123" s="122" t="s">
        <v>65</v>
      </c>
      <c r="C123" s="131">
        <v>300</v>
      </c>
      <c r="D123" s="123">
        <v>0</v>
      </c>
      <c r="E123" s="124">
        <f t="shared" si="7"/>
        <v>0</v>
      </c>
      <c r="F123" s="128"/>
      <c r="G123" s="10"/>
    </row>
    <row r="124" spans="1:7" x14ac:dyDescent="0.35">
      <c r="A124" s="61"/>
      <c r="B124" s="163" t="s">
        <v>189</v>
      </c>
      <c r="C124" s="163"/>
      <c r="D124" s="163"/>
      <c r="E124" s="53">
        <f>SUM(E109:E123)</f>
        <v>0</v>
      </c>
      <c r="F124" s="129"/>
    </row>
    <row r="126" spans="1:7" x14ac:dyDescent="0.35">
      <c r="A126" s="161" t="s">
        <v>192</v>
      </c>
      <c r="B126" s="161"/>
      <c r="C126" s="161"/>
      <c r="D126" s="161"/>
      <c r="E126" s="132">
        <f>H18+H28+H38+H48+H53+I76+J91+J104+E124</f>
        <v>0</v>
      </c>
    </row>
  </sheetData>
  <mergeCells count="84">
    <mergeCell ref="A81:A83"/>
    <mergeCell ref="A94:A96"/>
    <mergeCell ref="I69:I71"/>
    <mergeCell ref="E69:H69"/>
    <mergeCell ref="F81:F83"/>
    <mergeCell ref="G81:G83"/>
    <mergeCell ref="H81:H83"/>
    <mergeCell ref="I81:I83"/>
    <mergeCell ref="F84:F90"/>
    <mergeCell ref="G84:G90"/>
    <mergeCell ref="H84:H90"/>
    <mergeCell ref="I84:I90"/>
    <mergeCell ref="B76:H76"/>
    <mergeCell ref="B91:I91"/>
    <mergeCell ref="F80:I80"/>
    <mergeCell ref="B94:B96"/>
    <mergeCell ref="J57:J60"/>
    <mergeCell ref="B69:D69"/>
    <mergeCell ref="H70:H71"/>
    <mergeCell ref="G72:G74"/>
    <mergeCell ref="H72:H74"/>
    <mergeCell ref="F72:F74"/>
    <mergeCell ref="D70:D71"/>
    <mergeCell ref="E70:E71"/>
    <mergeCell ref="F70:F71"/>
    <mergeCell ref="B70:B71"/>
    <mergeCell ref="C70:C71"/>
    <mergeCell ref="G70:G71"/>
    <mergeCell ref="I58:I60"/>
    <mergeCell ref="F61:F67"/>
    <mergeCell ref="J81:J83"/>
    <mergeCell ref="B81:B83"/>
    <mergeCell ref="C81:C83"/>
    <mergeCell ref="D81:D83"/>
    <mergeCell ref="E81:E83"/>
    <mergeCell ref="I97:I103"/>
    <mergeCell ref="C94:C96"/>
    <mergeCell ref="D94:D96"/>
    <mergeCell ref="E94:E96"/>
    <mergeCell ref="F97:F103"/>
    <mergeCell ref="G97:G103"/>
    <mergeCell ref="H97:H103"/>
    <mergeCell ref="A58:A60"/>
    <mergeCell ref="G61:G67"/>
    <mergeCell ref="H61:H67"/>
    <mergeCell ref="I61:I67"/>
    <mergeCell ref="B80:E80"/>
    <mergeCell ref="B58:B60"/>
    <mergeCell ref="C58:C60"/>
    <mergeCell ref="D58:D60"/>
    <mergeCell ref="E58:E60"/>
    <mergeCell ref="F58:F60"/>
    <mergeCell ref="G58:G60"/>
    <mergeCell ref="H58:H60"/>
    <mergeCell ref="E10:H10"/>
    <mergeCell ref="F53:G53"/>
    <mergeCell ref="F52:G52"/>
    <mergeCell ref="B68:I68"/>
    <mergeCell ref="B75:H75"/>
    <mergeCell ref="C53:E53"/>
    <mergeCell ref="C52:E52"/>
    <mergeCell ref="B57:E57"/>
    <mergeCell ref="F57:I57"/>
    <mergeCell ref="A2:F2"/>
    <mergeCell ref="A3:F3"/>
    <mergeCell ref="A4:F4"/>
    <mergeCell ref="A5:F5"/>
    <mergeCell ref="A7:F7"/>
    <mergeCell ref="A126:D126"/>
    <mergeCell ref="A6:H6"/>
    <mergeCell ref="B124:D124"/>
    <mergeCell ref="B9:H9"/>
    <mergeCell ref="A11:H11"/>
    <mergeCell ref="A12:H12"/>
    <mergeCell ref="A21:H21"/>
    <mergeCell ref="A22:H22"/>
    <mergeCell ref="A32:H32"/>
    <mergeCell ref="A31:H31"/>
    <mergeCell ref="A42:H42"/>
    <mergeCell ref="A41:H41"/>
    <mergeCell ref="B104:I104"/>
    <mergeCell ref="B93:E93"/>
    <mergeCell ref="F93:J93"/>
    <mergeCell ref="A107:E107"/>
  </mergeCells>
  <phoneticPr fontId="2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2076B-F024-4F8F-81BA-E966FF10FF6F}">
  <dimension ref="B1:G12"/>
  <sheetViews>
    <sheetView workbookViewId="0">
      <selection activeCell="G16" sqref="G16"/>
    </sheetView>
  </sheetViews>
  <sheetFormatPr defaultRowHeight="14.5" x14ac:dyDescent="0.35"/>
  <cols>
    <col min="2" max="2" width="35.81640625" customWidth="1"/>
    <col min="3" max="3" width="40.54296875" customWidth="1"/>
  </cols>
  <sheetData>
    <row r="1" spans="2:7" x14ac:dyDescent="0.35">
      <c r="B1" s="149" t="s">
        <v>68</v>
      </c>
      <c r="C1" s="149"/>
      <c r="D1" s="149"/>
      <c r="E1" s="149"/>
      <c r="F1" s="149"/>
      <c r="G1" s="149"/>
    </row>
    <row r="2" spans="2:7" x14ac:dyDescent="0.35">
      <c r="B2" s="160"/>
      <c r="C2" s="160"/>
      <c r="D2" s="160"/>
      <c r="E2" s="160"/>
      <c r="F2" s="160"/>
      <c r="G2" s="160"/>
    </row>
    <row r="3" spans="2:7" x14ac:dyDescent="0.35">
      <c r="B3" s="149" t="s">
        <v>0</v>
      </c>
      <c r="C3" s="149"/>
      <c r="D3" s="149"/>
      <c r="E3" s="149"/>
      <c r="F3" s="149"/>
      <c r="G3" s="149"/>
    </row>
    <row r="4" spans="2:7" x14ac:dyDescent="0.35">
      <c r="B4" s="149" t="s">
        <v>197</v>
      </c>
      <c r="C4" s="149"/>
      <c r="D4" s="149"/>
      <c r="E4" s="149"/>
      <c r="F4" s="149"/>
      <c r="G4" s="149"/>
    </row>
    <row r="5" spans="2:7" ht="35.25" customHeight="1" x14ac:dyDescent="0.35">
      <c r="B5" s="150" t="s">
        <v>2</v>
      </c>
      <c r="C5" s="150"/>
      <c r="D5" s="151"/>
      <c r="E5" s="151"/>
      <c r="F5" s="151"/>
      <c r="G5" s="151"/>
    </row>
    <row r="7" spans="2:7" ht="15" thickBot="1" x14ac:dyDescent="0.4"/>
    <row r="8" spans="2:7" ht="15" thickBot="1" x14ac:dyDescent="0.4">
      <c r="B8" s="197" t="s">
        <v>193</v>
      </c>
      <c r="C8" s="198"/>
    </row>
    <row r="9" spans="2:7" ht="15" thickBot="1" x14ac:dyDescent="0.4">
      <c r="B9" s="22"/>
      <c r="C9" s="23" t="s">
        <v>194</v>
      </c>
    </row>
    <row r="10" spans="2:7" ht="15" thickBot="1" x14ac:dyDescent="0.4">
      <c r="B10" s="21" t="s">
        <v>195</v>
      </c>
      <c r="C10" s="135">
        <f>'część I-III- Odzież,ŚOI, obuwie'!E97</f>
        <v>0</v>
      </c>
    </row>
    <row r="11" spans="2:7" ht="15" thickBot="1" x14ac:dyDescent="0.4">
      <c r="B11" s="21" t="s">
        <v>196</v>
      </c>
      <c r="C11" s="136">
        <f>'część IV - Usł. prania'!E126</f>
        <v>0</v>
      </c>
    </row>
    <row r="12" spans="2:7" ht="15" thickBot="1" x14ac:dyDescent="0.4">
      <c r="B12" s="137" t="s">
        <v>66</v>
      </c>
      <c r="C12" s="138">
        <f>SUM(C10:C11)</f>
        <v>0</v>
      </c>
    </row>
  </sheetData>
  <mergeCells count="6">
    <mergeCell ref="B8:C8"/>
    <mergeCell ref="B1:G1"/>
    <mergeCell ref="B2:G2"/>
    <mergeCell ref="B3:G3"/>
    <mergeCell ref="B4:G4"/>
    <mergeCell ref="B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część I-III- Odzież,ŚOI, obuwie</vt:lpstr>
      <vt:lpstr>część IV - Usł. prania</vt:lpstr>
      <vt:lpstr>łącznie części I-IV</vt:lpstr>
      <vt:lpstr>'część I-III- Odzież,ŚOI, obuwie'!Obszar_wydruku</vt:lpstr>
    </vt:vector>
  </TitlesOfParts>
  <Company>PGNiG Serwis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Sajnóg Artur</dc:creator>
  <cp:lastModifiedBy>Skalij Ewa</cp:lastModifiedBy>
  <cp:lastPrinted>2019-04-09T07:00:40Z</cp:lastPrinted>
  <dcterms:created xsi:type="dcterms:W3CDTF">2016-07-14T13:08:39Z</dcterms:created>
  <dcterms:modified xsi:type="dcterms:W3CDTF">2026-01-09T14:40:31Z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NiGPropCATEGORY">
    <vt:lpwstr>PUBLIC</vt:lpwstr>
  </property>
  <property fmtid="{D5CDD505-2E9C-101B-9397-08002B2CF9AE}" pid="3" name="PGNiGPropClassifiedBy">
    <vt:lpwstr>PGN\rafal.abramski;Abramski Rafał</vt:lpwstr>
  </property>
  <property fmtid="{D5CDD505-2E9C-101B-9397-08002B2CF9AE}" pid="4" name="PGNiGPropClassificationDate">
    <vt:lpwstr>2019-03-28T17:03:23.6269498+01:00</vt:lpwstr>
  </property>
  <property fmtid="{D5CDD505-2E9C-101B-9397-08002B2CF9AE}" pid="5" name="PGNiGPropClassifiedBySID">
    <vt:lpwstr>PGN\S-1-5-21-598374877-3510193396-1329057556-11694</vt:lpwstr>
  </property>
  <property fmtid="{D5CDD505-2E9C-101B-9397-08002B2CF9AE}" pid="6" name="PGNiGPropGRNItemId">
    <vt:lpwstr>GRN-312e5c7c-64e6-490f-94cf-54db85b4e176</vt:lpwstr>
  </property>
  <property fmtid="{D5CDD505-2E9C-101B-9397-08002B2CF9AE}" pid="7" name="PGNiGPropRefresh">
    <vt:lpwstr>False</vt:lpwstr>
  </property>
  <property fmtid="{D5CDD505-2E9C-101B-9397-08002B2CF9AE}" pid="8" name="MSIP_Label_e20eee59-e4e0-4a8d-90cf-d81fae0f4231_Enabled">
    <vt:lpwstr>true</vt:lpwstr>
  </property>
  <property fmtid="{D5CDD505-2E9C-101B-9397-08002B2CF9AE}" pid="9" name="MSIP_Label_e20eee59-e4e0-4a8d-90cf-d81fae0f4231_SetDate">
    <vt:lpwstr>2022-03-23T13:18:34Z</vt:lpwstr>
  </property>
  <property fmtid="{D5CDD505-2E9C-101B-9397-08002B2CF9AE}" pid="10" name="MSIP_Label_e20eee59-e4e0-4a8d-90cf-d81fae0f4231_Method">
    <vt:lpwstr>Standard</vt:lpwstr>
  </property>
  <property fmtid="{D5CDD505-2E9C-101B-9397-08002B2CF9AE}" pid="11" name="MSIP_Label_e20eee59-e4e0-4a8d-90cf-d81fae0f4231_Name">
    <vt:lpwstr>Ogólna</vt:lpwstr>
  </property>
  <property fmtid="{D5CDD505-2E9C-101B-9397-08002B2CF9AE}" pid="12" name="MSIP_Label_e20eee59-e4e0-4a8d-90cf-d81fae0f4231_SiteId">
    <vt:lpwstr>3e4cfd5a-58d7-4158-af8b-3cc59d2bc964</vt:lpwstr>
  </property>
  <property fmtid="{D5CDD505-2E9C-101B-9397-08002B2CF9AE}" pid="13" name="MSIP_Label_e20eee59-e4e0-4a8d-90cf-d81fae0f4231_ActionId">
    <vt:lpwstr>8172be67-ca38-420e-917d-3093e0f201c8</vt:lpwstr>
  </property>
  <property fmtid="{D5CDD505-2E9C-101B-9397-08002B2CF9AE}" pid="14" name="MSIP_Label_e20eee59-e4e0-4a8d-90cf-d81fae0f4231_ContentBits">
    <vt:lpwstr>0</vt:lpwstr>
  </property>
</Properties>
</file>